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filterPrivacy="1" codeName="ThisWorkbook" defaultThemeVersion="166925"/>
  <xr:revisionPtr revIDLastSave="0" documentId="8_{B07C3638-6E1C-4AA2-A879-64C3090EDC8F}" xr6:coauthVersionLast="45" xr6:coauthVersionMax="45" xr10:uidLastSave="{00000000-0000-0000-0000-000000000000}"/>
  <bookViews>
    <workbookView xWindow="-120" yWindow="-120" windowWidth="20730" windowHeight="11160" tabRatio="790" firstSheet="2" activeTab="2" xr2:uid="{58E2AC8F-918B-4200-88E8-449FF1C9A14A}"/>
  </bookViews>
  <sheets>
    <sheet name="Instructions" sheetId="15" r:id="rId1"/>
    <sheet name="1. Non-MB Discounts" sheetId="1" r:id="rId2"/>
    <sheet name="2. Lab Consumable MB" sheetId="16" r:id="rId3"/>
    <sheet name="3. Biologicals MB" sheetId="3" r:id="rId4"/>
    <sheet name="4. Equipment &amp; Furniture MB" sheetId="4" r:id="rId5"/>
    <sheet name="6. Lab Chemicals MB" sheetId="7" r:id="rId6"/>
    <sheet name="9. Labware MB" sheetId="10" r:id="rId7"/>
    <sheet name="10. Lab Filtration MB" sheetId="11" r:id="rId8"/>
    <sheet name="11. Safety Equip. MB" sheetId="12" r:id="rId9"/>
    <sheet name="12.Testing &amp; Particle Sizing MB" sheetId="13" r:id="rId10"/>
    <sheet name="13. Sample Collection MB" sheetId="14"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 i="12" l="1"/>
  <c r="G4" i="7"/>
  <c r="G4" i="10"/>
  <c r="G4" i="14"/>
  <c r="G4" i="16"/>
  <c r="G4" i="13" l="1"/>
  <c r="G4" i="11"/>
  <c r="G4" i="4"/>
  <c r="G4" i="3"/>
  <c r="B2" i="16" l="1"/>
  <c r="H2" i="1" l="1"/>
  <c r="B2" i="1"/>
  <c r="B2" i="3"/>
  <c r="B2" i="4"/>
  <c r="B2" i="7"/>
  <c r="B2" i="10"/>
  <c r="B2" i="11"/>
  <c r="B2" i="12"/>
  <c r="B2" i="13"/>
  <c r="B2" i="14"/>
  <c r="C23" i="1"/>
</calcChain>
</file>

<file path=xl/sharedStrings.xml><?xml version="1.0" encoding="utf-8"?>
<sst xmlns="http://schemas.openxmlformats.org/spreadsheetml/2006/main" count="1100" uniqueCount="712">
  <si>
    <t>Cost Proposal Template</t>
  </si>
  <si>
    <t>Non-Market Basket Discounts</t>
  </si>
  <si>
    <t>Product Category</t>
  </si>
  <si>
    <t>Discount (%)</t>
  </si>
  <si>
    <t>Lab Consumables</t>
  </si>
  <si>
    <t>Biologicals, Microbiology and Molecular Biology Supplies</t>
  </si>
  <si>
    <t>Lab Equipment, Furniture, and Storage</t>
  </si>
  <si>
    <t>Chromatography</t>
  </si>
  <si>
    <t>Lab Chemicals</t>
  </si>
  <si>
    <t>Lab Diagnostics</t>
  </si>
  <si>
    <t>Lab Instruments and Utensils</t>
  </si>
  <si>
    <t>Labware</t>
  </si>
  <si>
    <t>Lab Filtration</t>
  </si>
  <si>
    <t>Safety Equipment &amp; Clothing</t>
  </si>
  <si>
    <t>Testing Equipment and Particle Sizing</t>
  </si>
  <si>
    <t>Sample Collection and Shipping</t>
  </si>
  <si>
    <t>Microscopes and Accessories*</t>
  </si>
  <si>
    <t>Total Product Categories</t>
  </si>
  <si>
    <t>Respondent Name</t>
  </si>
  <si>
    <t>Item Description</t>
  </si>
  <si>
    <t>UOM</t>
  </si>
  <si>
    <t>Number of Items Per UOM</t>
  </si>
  <si>
    <t>Proposed  Number of Items Per UOM</t>
  </si>
  <si>
    <t>Proposed 
Price</t>
  </si>
  <si>
    <t>List Price</t>
  </si>
  <si>
    <t>Manufacturer/Item Number</t>
  </si>
  <si>
    <t>Detailed Product Description</t>
  </si>
  <si>
    <t>319-1000</t>
  </si>
  <si>
    <t>16059-600</t>
  </si>
  <si>
    <t>BK379503</t>
  </si>
  <si>
    <t>1.05715.0001</t>
  </si>
  <si>
    <t>BK538619</t>
  </si>
  <si>
    <t>25384-302</t>
  </si>
  <si>
    <t>16466-008</t>
  </si>
  <si>
    <t>NC9713111</t>
  </si>
  <si>
    <t>03377D</t>
  </si>
  <si>
    <t>S31944B</t>
  </si>
  <si>
    <t>NC1293138</t>
  </si>
  <si>
    <t>414004-004</t>
  </si>
  <si>
    <t>NC9829286</t>
  </si>
  <si>
    <t>NC9437644</t>
  </si>
  <si>
    <t>06666A</t>
  </si>
  <si>
    <t>02-000-435</t>
  </si>
  <si>
    <t>T117-4</t>
  </si>
  <si>
    <t>89497-883</t>
  </si>
  <si>
    <t>47729-578</t>
  </si>
  <si>
    <t>02-707-404</t>
  </si>
  <si>
    <t>37001-522</t>
  </si>
  <si>
    <t>10126-388</t>
  </si>
  <si>
    <t>P406-68</t>
  </si>
  <si>
    <t>P406-69</t>
  </si>
  <si>
    <t>82030-864</t>
  </si>
  <si>
    <t>89090-312</t>
  </si>
  <si>
    <t>C4000-LV2W</t>
  </si>
  <si>
    <t>CHSC9-30</t>
  </si>
  <si>
    <t>C4011-LV2W</t>
  </si>
  <si>
    <t>CHCC11-30</t>
  </si>
  <si>
    <t>JGF-320020-2375</t>
  </si>
  <si>
    <t>JGF-5150-20</t>
  </si>
  <si>
    <t>03-377-292</t>
  </si>
  <si>
    <t>89239-006</t>
  </si>
  <si>
    <t>89094-658</t>
  </si>
  <si>
    <t>89098-104</t>
  </si>
  <si>
    <t>10805-154</t>
  </si>
  <si>
    <t>R530</t>
  </si>
  <si>
    <t>101413-978</t>
  </si>
  <si>
    <t>08-927-5A</t>
  </si>
  <si>
    <t>Pipet Tip,Filt,1000ul,3200/Cs</t>
  </si>
  <si>
    <t>Ep Dualfilter Tips,10ul,960/Pk</t>
  </si>
  <si>
    <t>Bottle,Hdpe,Bstrnd,1l,12/Cs</t>
  </si>
  <si>
    <t>BOTTLE PKG WM HDPE 125ML CS500</t>
  </si>
  <si>
    <t>TIP BARRIER SPAN8 125UL CS960</t>
  </si>
  <si>
    <t>Tlc Plate,Prectd,Glsbck,25/Pk</t>
  </si>
  <si>
    <t>LIDS SEAL+SAMP ALUM FOIL PK100</t>
  </si>
  <si>
    <t>70ML SAMPLE TUBE W/CAP PK/400</t>
  </si>
  <si>
    <t>Tube,Cult,Plg,Pp,13x100,2000cs</t>
  </si>
  <si>
    <t>TB PRINTED SLIDES 20MM 144/CS</t>
  </si>
  <si>
    <t>VIAL ID DP TARGT AMB 100/PK</t>
  </si>
  <si>
    <t>ELIMINASE RNASE REMOVER 950ML</t>
  </si>
  <si>
    <t>1GAL WM POLY JAR</t>
  </si>
  <si>
    <t>LW MULTI-PURPOSE LABELS, SMALL</t>
  </si>
  <si>
    <t>FREEZER STORAGE BOX</t>
  </si>
  <si>
    <t>FB NONWVN GAUZE STRLE 2X2 50PK</t>
  </si>
  <si>
    <t>FREEZER STORAGE BOX/100 CELLS</t>
  </si>
  <si>
    <t>KIMWIPE SML 4-1/2X8-1/2 280/PK</t>
  </si>
  <si>
    <t>DWK MicroLiter Kit, 350 uL insert*</t>
  </si>
  <si>
    <t>13 mm Test Tubes, 250/box*</t>
  </si>
  <si>
    <t>13 mm Flange Caps*</t>
  </si>
  <si>
    <t>16 mm Test Tubes, 250/box*</t>
  </si>
  <si>
    <t>1 mL Filtered Pipette Tips, 96 tips/rack, 10 racks/pk*</t>
  </si>
  <si>
    <t>200 uL Pipette Tips, Extended Tip, 96 tips/rack, 6 racks/pk*</t>
  </si>
  <si>
    <t>100 uL Pipette Tips, 96 tips/rack*</t>
  </si>
  <si>
    <t>2.5 mL Combitips*</t>
  </si>
  <si>
    <t>5 mL Combitips*</t>
  </si>
  <si>
    <t>Disposable Transfer Pipette, 7.5 mL*</t>
  </si>
  <si>
    <t>Biohazard Absorbent Wipes, 3"x3"*</t>
  </si>
  <si>
    <t>Culture Tubes w/Screw Caps*</t>
  </si>
  <si>
    <t>Screw Cap AS Vials, 300 uL*</t>
  </si>
  <si>
    <t>Screw Caps for AS vials*</t>
  </si>
  <si>
    <t>Crimp Cap AS Vials, 300 uL*</t>
  </si>
  <si>
    <t>Crimp Caps for AS vials*</t>
  </si>
  <si>
    <t>Headspace Vials, 20 mL*</t>
  </si>
  <si>
    <t>Headspace Vial Caps, 20 mm*</t>
  </si>
  <si>
    <t>Screw Cap AS Vials/Caps, 2 mL*</t>
  </si>
  <si>
    <t>Crimp Cap AS Vials, 2 mL*</t>
  </si>
  <si>
    <t>CS</t>
  </si>
  <si>
    <t>PK</t>
  </si>
  <si>
    <t>EA</t>
  </si>
  <si>
    <t>BX</t>
  </si>
  <si>
    <t>Functional Equivalent</t>
  </si>
  <si>
    <t>Responsive Items</t>
  </si>
  <si>
    <t>Biologicals, Microbiology, and Molecular Biology Supplies</t>
  </si>
  <si>
    <t>10754-896</t>
  </si>
  <si>
    <t>97065-970</t>
  </si>
  <si>
    <t>10052-776</t>
  </si>
  <si>
    <t>L97653</t>
  </si>
  <si>
    <t>10052-884</t>
  </si>
  <si>
    <t>95025-618</t>
  </si>
  <si>
    <t>NC9619774</t>
  </si>
  <si>
    <t>R23701</t>
  </si>
  <si>
    <t>90006-472</t>
  </si>
  <si>
    <t>BW10508F</t>
  </si>
  <si>
    <t>R110138</t>
  </si>
  <si>
    <t>BP337-500</t>
  </si>
  <si>
    <t>BAX SYSTEM SALMONELLA 2 KIT</t>
  </si>
  <si>
    <t>KIT QCR TOUGHMIX LOW ROX 250X20UL</t>
  </si>
  <si>
    <t>FG MICROPLATE LHS 96 WELL</t>
  </si>
  <si>
    <t>BLOOD SHEEP DEFIB 100ML</t>
  </si>
  <si>
    <t>L J GRUFT NON/HAZ 100/PK</t>
  </si>
  <si>
    <t>BLOOD RABBIT DEFIB 30ML</t>
  </si>
  <si>
    <t>SMARTMIX HM KIT 40 25UL RXN</t>
  </si>
  <si>
    <t>RNASEOUT RECOMB.RNASE INHIB.</t>
  </si>
  <si>
    <t>RAINBOW AGAR 30GM POUCHES</t>
  </si>
  <si>
    <t>FG OPTICAL CAP (8 CAPS/STRIPS)</t>
  </si>
  <si>
    <t>BUTTERFIELDS 99ML PHOSP BUFF</t>
  </si>
  <si>
    <t>AGAR MUELLER-HINTON II PK24</t>
  </si>
  <si>
    <t>DRYING RAK WITH CLOSURE 10/PK</t>
  </si>
  <si>
    <t>HANKS BSS 1X W/ P-RED; 500ML</t>
  </si>
  <si>
    <t>CAMPY CEFEX AGAR PLATES 10/PK</t>
  </si>
  <si>
    <t>Tween 20, 500 mL bottle*</t>
  </si>
  <si>
    <t>14-666-301</t>
  </si>
  <si>
    <t>2300-916</t>
  </si>
  <si>
    <t>SF221PDQ-UM</t>
  </si>
  <si>
    <t>DRUM TISSUE CULTURE 16MM</t>
  </si>
  <si>
    <t>VACUUM FILTERS</t>
  </si>
  <si>
    <t>TUBE RACK ADJ ANGLE 9 30MM</t>
  </si>
  <si>
    <t>VERSI-DRY SOAKER 18X20 350/CS</t>
  </si>
  <si>
    <t>EPPENDORF 5430 CENTRIFUGE 120V</t>
  </si>
  <si>
    <t>SOLUTION 0.5M ST EDTA PH8.0 100ML</t>
  </si>
  <si>
    <t>MICRO CENTRIFUGE REFRIGERATED</t>
  </si>
  <si>
    <t>TB RACK CVR 96WELL NAT 5RCK/PK</t>
  </si>
  <si>
    <t>CRYO FIBERBOX WT 5X5X2</t>
  </si>
  <si>
    <t>RACK UNWIRE TEST TUBE BL 16MM</t>
  </si>
  <si>
    <t>CHARGER STAND 2, XPLORER</t>
  </si>
  <si>
    <t>Paper,Weighing,6x6",500/Pk</t>
  </si>
  <si>
    <t>Idylis replacement humidifier filters*</t>
  </si>
  <si>
    <t>UN</t>
  </si>
  <si>
    <t xml:space="preserve"> WEIGHT LEAD RING 1000ML</t>
  </si>
  <si>
    <t>TF-400-L-R-S</t>
  </si>
  <si>
    <t>Robotic Tips, Pipette Tips, Plates, Plastic Labware</t>
  </si>
  <si>
    <t>9264-03</t>
  </si>
  <si>
    <t>9401-06</t>
  </si>
  <si>
    <t>V553-10</t>
  </si>
  <si>
    <t>2890-03</t>
  </si>
  <si>
    <t>9265-03</t>
  </si>
  <si>
    <t>9254-03</t>
  </si>
  <si>
    <t>H487-10</t>
  </si>
  <si>
    <t>9292-03</t>
  </si>
  <si>
    <t>4983-10</t>
  </si>
  <si>
    <t>9263-03</t>
  </si>
  <si>
    <t>100-4</t>
  </si>
  <si>
    <t>MRCF0R100</t>
  </si>
  <si>
    <t>B&amp;J-LC015-4</t>
  </si>
  <si>
    <t>BDG67005.400</t>
  </si>
  <si>
    <t>BDH1113-4LG</t>
  </si>
  <si>
    <t>EM1.02781.1000</t>
  </si>
  <si>
    <t>97061-964</t>
  </si>
  <si>
    <t>103529-120</t>
  </si>
  <si>
    <t>200002-706</t>
  </si>
  <si>
    <t>BDH7202-2</t>
  </si>
  <si>
    <t>BDH3016-2.5LG</t>
  </si>
  <si>
    <t>303-LMC-5G</t>
  </si>
  <si>
    <t>C298SK-4</t>
  </si>
  <si>
    <t>T324SK-4</t>
  </si>
  <si>
    <t>Methylene Chloride,Resi,4l,4cs</t>
  </si>
  <si>
    <t>Alcohol,Anhy,Plsbtl,4l,4/Cs</t>
  </si>
  <si>
    <t>Ethyl Acetate,Ultim-Ar,4l,4/Cs</t>
  </si>
  <si>
    <t>Chloroplatin Acid,6-Hyd,1g,4cs</t>
  </si>
  <si>
    <t>Petroleum Ether, 4l, 4/Cs</t>
  </si>
  <si>
    <t>Acetone,Resi-Analyzed,4l,4/Cs</t>
  </si>
  <si>
    <t>Hexanes,95%,Ultimar,4l,4/Cs</t>
  </si>
  <si>
    <t>Cyclohexane, 4l, 4/Cs</t>
  </si>
  <si>
    <t>Pet Ether,35-60c Safemor,4l,4c</t>
  </si>
  <si>
    <t>Methanol,Resi-Analyzed,4l,4/Cs</t>
  </si>
  <si>
    <t>Ethyl Acetate,4l,4/Cs</t>
  </si>
  <si>
    <t>DNA FAST FLOW - 100 PK</t>
  </si>
  <si>
    <t>Acetonitirile, LC/MS, 4L*</t>
  </si>
  <si>
    <t>MTBE, 4L*</t>
  </si>
  <si>
    <t>DCM, 4L*</t>
  </si>
  <si>
    <t>Isopropanol, LC/MS grade*</t>
  </si>
  <si>
    <t>Ethylene Glycol*</t>
  </si>
  <si>
    <t>Formic Acid*</t>
  </si>
  <si>
    <t>Acetic Acid*</t>
  </si>
  <si>
    <t>Hydrochloric Acid, 1M*</t>
  </si>
  <si>
    <t>Ammonium Hydroxide*</t>
  </si>
  <si>
    <t>Lumicyano Kit*</t>
  </si>
  <si>
    <t>Chloroform - 1-4l*</t>
  </si>
  <si>
    <t>Toluene - 1-4L*</t>
  </si>
  <si>
    <t>Kaydry Towl,15x17,90pk,15pk/Cs</t>
  </si>
  <si>
    <t>Florisil,60-100mesh,500g</t>
  </si>
  <si>
    <t>TRACEABLE CONDCTVTY STD 5UM</t>
  </si>
  <si>
    <t>S-13736</t>
  </si>
  <si>
    <t>M368-07</t>
  </si>
  <si>
    <t>C4010-630</t>
  </si>
  <si>
    <t>C4000-1W</t>
  </si>
  <si>
    <t>53283-804</t>
  </si>
  <si>
    <t>47729-574</t>
  </si>
  <si>
    <t>23420-151</t>
  </si>
  <si>
    <t>22877-016</t>
  </si>
  <si>
    <t>89093-866</t>
  </si>
  <si>
    <t>63A53</t>
  </si>
  <si>
    <t>349-1000</t>
  </si>
  <si>
    <t>60828-768</t>
  </si>
  <si>
    <t>60828-766</t>
  </si>
  <si>
    <t>47729-572</t>
  </si>
  <si>
    <t>14672-200</t>
  </si>
  <si>
    <t>47729-570</t>
  </si>
  <si>
    <t>89003-558</t>
  </si>
  <si>
    <t>47729-568</t>
  </si>
  <si>
    <t>60003-032</t>
  </si>
  <si>
    <t>Insert,Polyspring,300ul,100/Pk</t>
  </si>
  <si>
    <t>Vial,Dualpurp,Id,2ml,Clr,100pk</t>
  </si>
  <si>
    <t>FLASK,VOL MI HDWM13 25ML CS6</t>
  </si>
  <si>
    <t>Pipet,Pasteur,Boro,5.75,1000cs</t>
  </si>
  <si>
    <t>Bottle,Amb,Bstrnd,1l,Cert,12cs</t>
  </si>
  <si>
    <t>CAP WH PP NO LNR 15-415 CS1000</t>
  </si>
  <si>
    <t>Tube,Cult,Gls,13x100mm,1000/Cs</t>
  </si>
  <si>
    <t>FLASK ERLENMEYER 19/22 125ML</t>
  </si>
  <si>
    <t>TUBES CULT 16X125MM CS1000</t>
  </si>
  <si>
    <t>TUBE BORO 15X85 CS1000</t>
  </si>
  <si>
    <t>CORKS REG N0 4 PK500</t>
  </si>
  <si>
    <t>VIAL AMBER SEPT NP 40MLCS72</t>
  </si>
  <si>
    <t>CAP PS BLUE 16MM PK1000</t>
  </si>
  <si>
    <t>CAP PS GRN 16MM PK1000</t>
  </si>
  <si>
    <t>CULTURE TUBE 13X100 CS1000</t>
  </si>
  <si>
    <t>PASTEUR PIPET 5.75IN CS1000</t>
  </si>
  <si>
    <t>TUBE CLTBORO 12X75 CS1000</t>
  </si>
  <si>
    <t>TUBE CULT 10X75 CS1000</t>
  </si>
  <si>
    <t>100358-476</t>
  </si>
  <si>
    <t>1827-047</t>
  </si>
  <si>
    <t>28199-985</t>
  </si>
  <si>
    <t>4619W93</t>
  </si>
  <si>
    <t>28137-754</t>
  </si>
  <si>
    <t>28496-751</t>
  </si>
  <si>
    <t>97054-516</t>
  </si>
  <si>
    <t>28460-164</t>
  </si>
  <si>
    <t>28148-030</t>
  </si>
  <si>
    <t>28480-128</t>
  </si>
  <si>
    <t>28450-026</t>
  </si>
  <si>
    <t>Extraction Disk,C18,90mm,30/Cs</t>
  </si>
  <si>
    <t>CENTRI-SEP 100 COL KIT BX100</t>
  </si>
  <si>
    <t>Filt Pap,934ah,4.7cm,100/Pk</t>
  </si>
  <si>
    <t>FILTER BOTTLE TOP 150ML CS48</t>
  </si>
  <si>
    <t>Organic Filter,Fume Adsorber</t>
  </si>
  <si>
    <t>Filter,Btl-Top,150ml,Str,48/Cs</t>
  </si>
  <si>
    <t>FILTER SYR-LES 0.45UM NYL P100</t>
  </si>
  <si>
    <t>FILTER GLASS 934AH 2.1CM PK100</t>
  </si>
  <si>
    <t>FILTER MEMB .45 NYLON 47MM 100</t>
  </si>
  <si>
    <t>FILTER PAPER #4 24CM PK100</t>
  </si>
  <si>
    <t>FILT MEMB PK-100 045UM 13MM</t>
  </si>
  <si>
    <t>FILTER PAPER 42 12.5CM PK100</t>
  </si>
  <si>
    <t>FILTER PAPER #1 42.5MM PK100</t>
  </si>
  <si>
    <t>73320-044</t>
  </si>
  <si>
    <t>15714-525</t>
  </si>
  <si>
    <t>89107-308</t>
  </si>
  <si>
    <t>95057-862</t>
  </si>
  <si>
    <t>56617-801</t>
  </si>
  <si>
    <t>21909-664</t>
  </si>
  <si>
    <t>56617-804</t>
  </si>
  <si>
    <t>101375-866</t>
  </si>
  <si>
    <t>89405-026</t>
  </si>
  <si>
    <t>21909-670</t>
  </si>
  <si>
    <t>56617-018</t>
  </si>
  <si>
    <t>89206-925</t>
  </si>
  <si>
    <t>A351-11</t>
  </si>
  <si>
    <t>A351-12</t>
  </si>
  <si>
    <t>A351-13</t>
  </si>
  <si>
    <t>A351-14</t>
  </si>
  <si>
    <t>A351-15</t>
  </si>
  <si>
    <t>A351-16</t>
  </si>
  <si>
    <t>A351-17</t>
  </si>
  <si>
    <t>SLEEVE F/M373 CS200</t>
  </si>
  <si>
    <t>Kimberly Clark Wipers, EX-L Delicate Task, Kimwipes, 280/pk, 60pk/CS - KC (AM)</t>
  </si>
  <si>
    <t>MAILER SAMP BATER/URIN CS100</t>
  </si>
  <si>
    <t>Kimberly Clark KIMTECH SCIENCE KIMWIPES DELICATE TASK - KC</t>
  </si>
  <si>
    <t>SCALPEL DISPOSAL #21 STRL PK10</t>
  </si>
  <si>
    <t>PUMP TUBING 2 TAG WHITE/WHITE</t>
  </si>
  <si>
    <t>13MM FLANGED PLUG CAP WHT</t>
  </si>
  <si>
    <t>PLATE CAMPY CEFEX AGAR 15X100MM PK10</t>
  </si>
  <si>
    <t>SCALPEL DISP SFTY NO.10 PK10</t>
  </si>
  <si>
    <t>PLUG CAP 13MM CL PK1000</t>
  </si>
  <si>
    <t>Labcoats, Small*</t>
  </si>
  <si>
    <t>Labcoats, Medium*</t>
  </si>
  <si>
    <t>Labcoats, Large*</t>
  </si>
  <si>
    <t>Labcoats, XL*</t>
  </si>
  <si>
    <t>Labcoats, 2XL*</t>
  </si>
  <si>
    <t>Labcoats, 3XL*</t>
  </si>
  <si>
    <t>Labcoats, 4XL*</t>
  </si>
  <si>
    <t>BOX GLASS DISP BENCH PK6</t>
  </si>
  <si>
    <t>BOX GLASS DISP FLOOR PK6</t>
  </si>
  <si>
    <t>ABSORBANTS 6X6 CS1200</t>
  </si>
  <si>
    <t>CONTAINER 5OZ NO LID CS500</t>
  </si>
  <si>
    <t>UNDERPAD DELUXE 17X24 PK10</t>
  </si>
  <si>
    <t>48975-429</t>
  </si>
  <si>
    <t>STYV3011</t>
  </si>
  <si>
    <t>ZFA10UVM1</t>
  </si>
  <si>
    <t>10010-808</t>
  </si>
  <si>
    <t>89094-770</t>
  </si>
  <si>
    <t>12777-846</t>
  </si>
  <si>
    <t>89231-664</t>
  </si>
  <si>
    <t>LEADCARE II ANALYZER PACKAGE</t>
  </si>
  <si>
    <t>MICRO MILL W/O TIMER</t>
  </si>
  <si>
    <t>SENSITITRE NEPHELOMETER</t>
  </si>
  <si>
    <t>A10 UV LAMP</t>
  </si>
  <si>
    <t>ELECTRODE ORION IONPLUS FLUORIDE</t>
  </si>
  <si>
    <t>ULT MAIN REPLACEMENT BATTERY</t>
  </si>
  <si>
    <t>GLASS PH ELECTRODE COMBO BNC</t>
  </si>
  <si>
    <t>NEODISHER Z</t>
  </si>
  <si>
    <t>THERMOMETER JUMBO REF/FRZ</t>
  </si>
  <si>
    <t>THERMOMETER IR GUN W/SIGHT</t>
  </si>
  <si>
    <t>SYM BNTP PH METER W/PROBE</t>
  </si>
  <si>
    <t>89107-312</t>
  </si>
  <si>
    <t>95025-622</t>
  </si>
  <si>
    <t>11217-660</t>
  </si>
  <si>
    <t>CONTAINER PP SNAP 4OZ CS250</t>
  </si>
  <si>
    <t>CONTAINER SPECIMEN 90ML CS400</t>
  </si>
  <si>
    <t>TUBE VAC+ K2EDTA 13X75 3ML</t>
  </si>
  <si>
    <t>PLUG CAP, 13MM, RED PK1000</t>
  </si>
  <si>
    <t>INFECTIOUS SHIPPER INFECON3000</t>
  </si>
  <si>
    <t>PLASTIC HEP 6ML 13X100 PK100</t>
  </si>
  <si>
    <t>PLUG CAP, 13MM, GRN PK1000</t>
  </si>
  <si>
    <t>PLUG CAP, 13MM, YEL PK1000</t>
  </si>
  <si>
    <t>CAP SNAP LID ONLY NS CS500</t>
  </si>
  <si>
    <t>Template Instructions</t>
  </si>
  <si>
    <r>
      <t xml:space="preserve">On this tab and on tabs 1-13, please fill in all applicable yellow shaded cells.
On Tab 1, "Non-MB Discounts," please enter the percent off discount for each product category you include in your proposal. These discounts will apply to all non-market basket spend for the duration of the contract with the State. </t>
    </r>
    <r>
      <rPr>
        <i/>
        <sz val="10"/>
        <color theme="1"/>
        <rFont val="Arial"/>
        <family val="2"/>
      </rPr>
      <t>As a reminder, you must be responsive in at least three (3) product categories.</t>
    </r>
    <r>
      <rPr>
        <sz val="10"/>
        <color theme="1"/>
        <rFont val="Arial"/>
        <family val="2"/>
      </rPr>
      <t xml:space="preserve">
On Tabs 2-13, please enter your proposed price for each product or functional equivalent i necah product category. In order to be responsive in a product category, you must propose a price for at least 95 percent of all items in that category </t>
    </r>
    <r>
      <rPr>
        <i/>
        <sz val="10"/>
        <color theme="1"/>
        <rFont val="Arial"/>
        <family val="2"/>
      </rPr>
      <t xml:space="preserve">including all items marked with an * that are high priority for the State.
</t>
    </r>
    <r>
      <rPr>
        <sz val="10"/>
        <color theme="1"/>
        <rFont val="Arial"/>
        <family val="2"/>
      </rPr>
      <t>Please do not alter any other cells or any formulae in this document. Doing so may result in the removal of your proposal from consideration.</t>
    </r>
  </si>
  <si>
    <t>Safety Equipment and Clothing</t>
  </si>
  <si>
    <r>
      <t>*</t>
    </r>
    <r>
      <rPr>
        <i/>
        <sz val="10"/>
        <color theme="1"/>
        <rFont val="Arial"/>
        <family val="2"/>
      </rPr>
      <t>There is no Market Basket for Microscopes and Accessories.</t>
    </r>
  </si>
  <si>
    <t>Instructions: On this worksheet, Respondents are encouraged to provide pricing for all market basket (MB) items and must provide pricing for at least 95% of items and all high priority items on this worksheet. The State will only accept items that are functionally equivalent to the items specified. Certain items that have been marked with an "*" are high priority to the State.  Pricing must include all delivery, shipping, service, restocking and administrative costs associated with the product.  The contents of this Cost Proposal reflect the State's current vendors' UOM and package size. The State prefers packaging that is within 150% of the original number of items per UOM, but acknowledges that for some items, the current packaging may not be standard.</t>
  </si>
  <si>
    <r>
      <t xml:space="preserve">Instructions: On this worksheet, please enter your category-wide discount (or percent off list discount) for each product category in the yellow-shaded cells. This discount will apply to all </t>
    </r>
    <r>
      <rPr>
        <b/>
        <i/>
        <sz val="10"/>
        <color theme="1"/>
        <rFont val="Arial"/>
        <family val="2"/>
      </rPr>
      <t xml:space="preserve">non-market basket </t>
    </r>
    <r>
      <rPr>
        <b/>
        <sz val="10"/>
        <color theme="1"/>
        <rFont val="Arial"/>
        <family val="2"/>
      </rPr>
      <t>items not listed in this document. Please only enter numbers on this worksheet. If you are not bidding on a product category, please enter "N/A."</t>
    </r>
  </si>
  <si>
    <t>VWR PETRI DISH 100X15MM CS500</t>
  </si>
  <si>
    <t>VWR TIP AEROSL 1000UL ST PK576</t>
  </si>
  <si>
    <t>Investigator Lyse&amp;Spin Basket Kit (250)</t>
  </si>
  <si>
    <t>VWR disposable pipetting reservoirs – 100 mL, pre-sterile, individually wrapped</t>
  </si>
  <si>
    <t>Blue labeling tape – 1 inch wide, 3 inch core (1 case = 3 packs)</t>
  </si>
  <si>
    <t>Reservoir, Quarter, Divided by Length , 19 mL per section (48/case)</t>
  </si>
  <si>
    <t>Reservoir, Quarter, 40 mL (case of 48)</t>
  </si>
  <si>
    <t>Reservoir, Half, 75mL (24/case)</t>
  </si>
  <si>
    <t>Puritan, sterile, cotton-tipped swabs, individually packaged, 1 case = 1000 swabs</t>
  </si>
  <si>
    <t>Seratec HemDirect kits (30 tests/box)</t>
  </si>
  <si>
    <t>ToughSpots, White, on sheet, pk 3840</t>
  </si>
  <si>
    <t>Disposable Sterile Scalpels - #10 blade - individually packaged (1 pack = 20 scalpels)</t>
  </si>
  <si>
    <t>RFP 21-2633</t>
  </si>
  <si>
    <t>E522-100ML</t>
  </si>
  <si>
    <t>25-806 2PD</t>
  </si>
  <si>
    <t>Standard Polyester Tipped Applicator, Polystyrene Handle*</t>
  </si>
  <si>
    <t>89049-940</t>
  </si>
  <si>
    <t>Moisture Guard Refrigerant Gel Packs*</t>
  </si>
  <si>
    <t>5462110 Y</t>
  </si>
  <si>
    <t>Mini-Brute Belly Band Apron*</t>
  </si>
  <si>
    <t>56-300</t>
  </si>
  <si>
    <t>Chemical Resistant Bid Apron, Yellow, 45 in Length, 33 in Width, PVC/Polyester Material*</t>
  </si>
  <si>
    <t>B01447WA</t>
  </si>
  <si>
    <t>Sampling Bag, 20" Length, 15" Width, 184 oz. Capacity, 0.102mm Thickness, Polyethylene*</t>
  </si>
  <si>
    <t>205C</t>
  </si>
  <si>
    <t>227C</t>
  </si>
  <si>
    <t>Insulated Shipping Container, Cardboard, Styrofoam, 6x5x6-1/2 in Inside LxWxH*</t>
  </si>
  <si>
    <t>Insulated Shipping Container, Cardboard, Styrofoam, 12x10x7 in Inside LxWxH*</t>
  </si>
  <si>
    <t>Ice Packs - 16oz*</t>
  </si>
  <si>
    <t>S-18257</t>
  </si>
  <si>
    <t>Size 10 15" Black/Red/Grat TDT Servus XTP Plain-Toe Hi Boot Pair*</t>
  </si>
  <si>
    <t>White Polyethylene Standard V-Gard Staz-On Slotted Hard Cap*</t>
  </si>
  <si>
    <t>14251232Q</t>
  </si>
  <si>
    <t>BT48146</t>
  </si>
  <si>
    <t>29700-026</t>
  </si>
  <si>
    <t>80080-570</t>
  </si>
  <si>
    <t>10799-170</t>
  </si>
  <si>
    <t>89206-930</t>
  </si>
  <si>
    <t>89206-932</t>
  </si>
  <si>
    <t>03525A</t>
  </si>
  <si>
    <t>MAILING SLEEVE F/3-525 200/PK</t>
  </si>
  <si>
    <t>03525</t>
  </si>
  <si>
    <t>SAMPLER MAILER 100/PK</t>
  </si>
  <si>
    <t>22171674</t>
  </si>
  <si>
    <t>FLANGE PLUG CAP 13MM RED M/PK</t>
  </si>
  <si>
    <t>19037436</t>
  </si>
  <si>
    <t>INFECON 3000 INFCT SHIP 12/PK</t>
  </si>
  <si>
    <t>14955108</t>
  </si>
  <si>
    <t>LID FOR 4.5OZ 8OZ NS 500/CS</t>
  </si>
  <si>
    <t>055547</t>
  </si>
  <si>
    <t>4OZSPCMN CNTNR W/CP BLK 500/CS</t>
  </si>
  <si>
    <t>22171676</t>
  </si>
  <si>
    <t>FLANGE PLUG CAP 13MM YLW M/PK</t>
  </si>
  <si>
    <t>03600102</t>
  </si>
  <si>
    <t>POLAR PACK GEL PK, 16 OZ 36/PK</t>
  </si>
  <si>
    <t>01812127</t>
  </si>
  <si>
    <t>WHIRLPAK BG STER 15X20 100/PK</t>
  </si>
  <si>
    <t>0353051</t>
  </si>
  <si>
    <t>BIO-MAILER W/CORR CARTON 6/PK</t>
  </si>
  <si>
    <t>19090708</t>
  </si>
  <si>
    <t>ICE PACK LARGE BOXED</t>
  </si>
  <si>
    <t>23800100</t>
  </si>
  <si>
    <t>22395517</t>
  </si>
  <si>
    <t>MCROMIL R W/INTRCHNG GRI CHMBR</t>
  </si>
  <si>
    <t>13642265</t>
  </si>
  <si>
    <t>ORION IONPLUS FLUORIDE ELE</t>
  </si>
  <si>
    <t>0666411</t>
  </si>
  <si>
    <t>FISHER REFRIG FREZ THERMOMETER</t>
  </si>
  <si>
    <t>0666438</t>
  </si>
  <si>
    <t>TRACEABLE INFRARED THRMOMTR</t>
  </si>
  <si>
    <t>13636AB150</t>
  </si>
  <si>
    <t>ACCUMET AB150 PH KIT</t>
  </si>
  <si>
    <t>400159</t>
  </si>
  <si>
    <t>13620285</t>
  </si>
  <si>
    <t>22026311</t>
  </si>
  <si>
    <t>CONTAINER PP 6 OZ 50/CS</t>
  </si>
  <si>
    <t>S47299A</t>
  </si>
  <si>
    <t>KIMWIPES DELICATES TASK WIPERS</t>
  </si>
  <si>
    <t>19140922</t>
  </si>
  <si>
    <t>FB PDS,OIL ONLY 15X19 LW 200PK</t>
  </si>
  <si>
    <t>120097A</t>
  </si>
  <si>
    <t>BOX DISP GLASS FLOOR MDL 6/PK</t>
  </si>
  <si>
    <t>120097B</t>
  </si>
  <si>
    <t>BOX GLASS DISP BENCH TOP 6/PK</t>
  </si>
  <si>
    <t>12460458</t>
  </si>
  <si>
    <t>DISPOSABLE SCALPELS 10 10PK</t>
  </si>
  <si>
    <t>22037950</t>
  </si>
  <si>
    <t>TSRB UNDRPD 23X24 LT BL 200/CS</t>
  </si>
  <si>
    <t>22170252</t>
  </si>
  <si>
    <t>CAP PLUG 13MM 1000/PK</t>
  </si>
  <si>
    <t>19167820</t>
  </si>
  <si>
    <t>67150 LAB COAT SIZE S 30/CS</t>
  </si>
  <si>
    <t>19167040</t>
  </si>
  <si>
    <t>67150 LAB COAT BLU SIZE M 30CS</t>
  </si>
  <si>
    <t>19167630</t>
  </si>
  <si>
    <t>67150 LAB COAT BLU SIZE L 30CS</t>
  </si>
  <si>
    <t>19167631</t>
  </si>
  <si>
    <t>67150 LAB COAT BLU SZ XL 30/CS</t>
  </si>
  <si>
    <t>19167632</t>
  </si>
  <si>
    <t>67150 LAB COAT BLUE SIZE 2XL</t>
  </si>
  <si>
    <t>19167633</t>
  </si>
  <si>
    <t>67150 LAB COAT BLUE SIZE 3XL</t>
  </si>
  <si>
    <t>19167803</t>
  </si>
  <si>
    <t>67150 LAB COAT BLUE SIZE 4XL</t>
  </si>
  <si>
    <t>19067018</t>
  </si>
  <si>
    <t>TYCHEM QC BIB APRON 100/CS</t>
  </si>
  <si>
    <t>19058670</t>
  </si>
  <si>
    <t>ANS 56100 PVC-50G 33X 49 49,0</t>
  </si>
  <si>
    <t>19819118</t>
  </si>
  <si>
    <t>BOOT-PT-XTP 16IN BLK/RED/GREY</t>
  </si>
  <si>
    <t>13110019</t>
  </si>
  <si>
    <t>2315 ENVIRONMENTAL C18 DI</t>
  </si>
  <si>
    <t>09873DD</t>
  </si>
  <si>
    <t>GLS FIBR FILT PPR 47MM 100/PK</t>
  </si>
  <si>
    <t>0974022D</t>
  </si>
  <si>
    <t>FLT BTLTP 33-430MM 150ML 12/CS</t>
  </si>
  <si>
    <t>10090104</t>
  </si>
  <si>
    <t>FUME ADSORBER FILTER-ORGANICS</t>
  </si>
  <si>
    <t>0992329</t>
  </si>
  <si>
    <t>MINI UNIPREP .45UM NYL 100/PK</t>
  </si>
  <si>
    <t>0980421B</t>
  </si>
  <si>
    <t>GL FILTR PAPER B 2.1CM 100/PK</t>
  </si>
  <si>
    <t>097405C</t>
  </si>
  <si>
    <t>FILTER MEMB NYL 0.45UM 100/CS</t>
  </si>
  <si>
    <t>09825G</t>
  </si>
  <si>
    <t>FILTER PAPER WH 4 24CM 100/PK</t>
  </si>
  <si>
    <t>097192D</t>
  </si>
  <si>
    <t>MEMBR FLTR 0.45UM  25MM 100/PK</t>
  </si>
  <si>
    <t>09855D</t>
  </si>
  <si>
    <t>FILTER PPR WH42 12.5CM 100/PK</t>
  </si>
  <si>
    <t>09805A</t>
  </si>
  <si>
    <t>FILTER PPR WH 1 4.25CM 100/PK</t>
  </si>
  <si>
    <t>033753A</t>
  </si>
  <si>
    <t>TARGET POLY INSERT 100/PK</t>
  </si>
  <si>
    <t>03377B</t>
  </si>
  <si>
    <t>VIAL ID DP TARGT CLR 100/PK</t>
  </si>
  <si>
    <t>1495935A</t>
  </si>
  <si>
    <t>TUBE CULT DISP 16X125MM M/CS</t>
  </si>
  <si>
    <t>1496128</t>
  </si>
  <si>
    <t>UBE CULT DSP 15X85MM 1000/CS</t>
  </si>
  <si>
    <t>07792E</t>
  </si>
  <si>
    <t>CORKS XXXX NO 4 500/PK</t>
  </si>
  <si>
    <t>0854912A</t>
  </si>
  <si>
    <t>FLASKVOL HD WM CL A 25ML 6/CS</t>
  </si>
  <si>
    <t>05719105</t>
  </si>
  <si>
    <t>VIAL CERTIFIED AMB 40ML 72/CS</t>
  </si>
  <si>
    <t>22037514</t>
  </si>
  <si>
    <t>DSP BOROSILCTE PPT 5.75  250PK</t>
  </si>
  <si>
    <t>0571991</t>
  </si>
  <si>
    <t>BOTTLE CERT/EPA 1-LITER 12/CS</t>
  </si>
  <si>
    <t>0270724</t>
  </si>
  <si>
    <t>CP VRSCLSR TM UNIV BK 1000/PK</t>
  </si>
  <si>
    <t>027072</t>
  </si>
  <si>
    <t>CLOSURE GREEN 16MM 1000/PK</t>
  </si>
  <si>
    <t>136786A</t>
  </si>
  <si>
    <t>PIPET DISP 5-3/4IN 250PK</t>
  </si>
  <si>
    <t>14955411</t>
  </si>
  <si>
    <t>12X75BORO DCT BASIX LABL1000CS</t>
  </si>
  <si>
    <t>1495936B</t>
  </si>
  <si>
    <t>CAP POLYPROP 15-415 1000/CS</t>
  </si>
  <si>
    <t>14955412</t>
  </si>
  <si>
    <t>13X100BORO DCT BASIX LBL1000CS</t>
  </si>
  <si>
    <t>1496125</t>
  </si>
  <si>
    <t>TUBE CULT DSP 10X75MM 1000/CS</t>
  </si>
  <si>
    <t>31501324</t>
  </si>
  <si>
    <t>12460455</t>
  </si>
  <si>
    <t>02004651</t>
  </si>
  <si>
    <t>METHYLENE CHLORIDE 4L</t>
  </si>
  <si>
    <t>02002219</t>
  </si>
  <si>
    <t>ALCOHOL ANHYD REAGENT 4L</t>
  </si>
  <si>
    <t>E1964</t>
  </si>
  <si>
    <t>ETHYL ACETATE OPTIMA GRADE 4L</t>
  </si>
  <si>
    <t>P1541</t>
  </si>
  <si>
    <t>CHLOROPLATINIC ACID 6H2O ACS1G</t>
  </si>
  <si>
    <t>14650218</t>
  </si>
  <si>
    <t>PET ETHER 30-60C 4L 4/CS</t>
  </si>
  <si>
    <t>ACETONE 4L</t>
  </si>
  <si>
    <t>H303SK4</t>
  </si>
  <si>
    <t>HEXANE OPTIMA 4L SK A194LC OP</t>
  </si>
  <si>
    <t>C6204</t>
  </si>
  <si>
    <t>CYCLOHEXANE CERT ACS/HPLC 4L</t>
  </si>
  <si>
    <t>MK49834</t>
  </si>
  <si>
    <t>PET ETHER AR,SAFEM,4LT</t>
  </si>
  <si>
    <t>14650353</t>
  </si>
  <si>
    <t>METHANOL 4L</t>
  </si>
  <si>
    <t>E1954</t>
  </si>
  <si>
    <t>ETHYL ACETATE CERT ACS/HPLC4L</t>
  </si>
  <si>
    <t>A9554</t>
  </si>
  <si>
    <t>ACETONITRILE LC/MS OPTIMA 4L</t>
  </si>
  <si>
    <t>AC389050025</t>
  </si>
  <si>
    <t>TERT-BUTYL METHYL ETHER, 2.5LT</t>
  </si>
  <si>
    <t>6000514</t>
  </si>
  <si>
    <t>DCM PREP-LC ACS 99.5 4LT</t>
  </si>
  <si>
    <t>A4611</t>
  </si>
  <si>
    <t>OPTIMA LC/MS 2-PROPANOL (IPA)</t>
  </si>
  <si>
    <t>AC146750010</t>
  </si>
  <si>
    <t>ETHYLENE GLYCOL 99+% 1 LITER</t>
  </si>
  <si>
    <t>AC270480250</t>
  </si>
  <si>
    <t>FORMIC ACID, P.A. 25ML</t>
  </si>
  <si>
    <t>AC222140010</t>
  </si>
  <si>
    <t>ACETIC ACID, GLACIAL, P.A. 1LT</t>
  </si>
  <si>
    <t>370016</t>
  </si>
  <si>
    <t>HYDROCHLORIC ACID, 1 N, 500 ML</t>
  </si>
  <si>
    <t>A669C212</t>
  </si>
  <si>
    <t>AMMON HYDROXIDE ACS 6X2.5L/CS</t>
  </si>
  <si>
    <t>C298SK4</t>
  </si>
  <si>
    <t>CHLOROFORM ACS 4L SAFE-COTE</t>
  </si>
  <si>
    <t>T324SK4</t>
  </si>
  <si>
    <t>TOLUENE ACS 4L SAFE-COTE</t>
  </si>
  <si>
    <t>BP337500</t>
  </si>
  <si>
    <t>TWEEN 20 500ML</t>
  </si>
  <si>
    <t>02003122</t>
  </si>
  <si>
    <t>FLORISIL 60-100 MESH 500G</t>
  </si>
  <si>
    <t>453A1262</t>
  </si>
  <si>
    <t>LINE AGILE 4MM X 78.5MM 25PK</t>
  </si>
  <si>
    <t>14222792</t>
  </si>
  <si>
    <t>TIPFIL .5-10UL EPP LR RK 960PK</t>
  </si>
  <si>
    <t>ASSMB 20MM SEAL SPTA 100/PKAS</t>
  </si>
  <si>
    <t>14512116</t>
  </si>
  <si>
    <t>ADJ ANGLE TUBE RACK 9-30MM</t>
  </si>
  <si>
    <t>14278161</t>
  </si>
  <si>
    <t>INNOVA ERLN FLSK CLAMPS 125ML</t>
  </si>
  <si>
    <t>0540394</t>
  </si>
  <si>
    <t>13100676</t>
  </si>
  <si>
    <t>ACCUSPIN MICROR 17R W STD RTR</t>
  </si>
  <si>
    <t>13994092</t>
  </si>
  <si>
    <t>DIVIDER 64 CELL</t>
  </si>
  <si>
    <t>03395459</t>
  </si>
  <si>
    <t>CRYO CELL DIVIDERS 64 CELL</t>
  </si>
  <si>
    <t>13690231</t>
  </si>
  <si>
    <t>4444557</t>
  </si>
  <si>
    <t>TAQMAN FAST ADVANCED MMIX</t>
  </si>
  <si>
    <t>4346906</t>
  </si>
  <si>
    <t>R54012</t>
  </si>
  <si>
    <t>SHEEP BLOOD DEFIBRINTD 100ML</t>
  </si>
  <si>
    <t>R54128</t>
  </si>
  <si>
    <t>RABBIT BLOOD DEFIBRINATED 50 M</t>
  </si>
  <si>
    <t>10777019</t>
  </si>
  <si>
    <t>4323032</t>
  </si>
  <si>
    <t>02686201B</t>
  </si>
  <si>
    <t>DILU-LOK BUTTR PHOS 99ML 50/CS</t>
  </si>
  <si>
    <t>B21800X</t>
  </si>
  <si>
    <t>MUELLER HINTON II AGAR 24PK RX</t>
  </si>
  <si>
    <t>09800967</t>
  </si>
  <si>
    <t>2123685</t>
  </si>
  <si>
    <t>TIP ART FLT STR 1000UL 800PK</t>
  </si>
  <si>
    <t>0540314</t>
  </si>
  <si>
    <t>EPTPS FLTR 0.1-105LS PCR 960CS</t>
  </si>
  <si>
    <t>05719248</t>
  </si>
  <si>
    <t>BTL B/R PLY CLNCERT 1L 12/CS</t>
  </si>
  <si>
    <t>0331315C</t>
  </si>
  <si>
    <t>BTL PKG WM HDPE 125ML 500/CS</t>
  </si>
  <si>
    <t>02707240</t>
  </si>
  <si>
    <t>TIP BIOMEK 250UL S CL 960PK</t>
  </si>
  <si>
    <t>M1057150001</t>
  </si>
  <si>
    <t>TLC SILICA GEL 60 GLA 25PC/EA</t>
  </si>
  <si>
    <t>14222342</t>
  </si>
  <si>
    <t>FILM SEALING ALUMINUM 100PK</t>
  </si>
  <si>
    <t>FB0875713</t>
  </si>
  <si>
    <t>PETRI DISH,100X15MM,SLIP,500CS</t>
  </si>
  <si>
    <t>02707404</t>
  </si>
  <si>
    <t>1000UL FLTR TIP STR 960/PK</t>
  </si>
  <si>
    <t>0553913</t>
  </si>
  <si>
    <t>CNT TB PP FLTP 50ML BLK 500/CS</t>
  </si>
  <si>
    <t>149567A</t>
  </si>
  <si>
    <t>TEST TB NONSTR PRO 13X100 M/CS</t>
  </si>
  <si>
    <t>23769520</t>
  </si>
  <si>
    <t>15111368</t>
  </si>
  <si>
    <t>9MM VIAL 12X32MM AMBR W/P100PK</t>
  </si>
  <si>
    <t>04355138</t>
  </si>
  <si>
    <t>RNASE DISPLACE CLNR 32OZ</t>
  </si>
  <si>
    <t>22028556</t>
  </si>
  <si>
    <t>S47299</t>
  </si>
  <si>
    <t>02000435</t>
  </si>
  <si>
    <t>KIT 350UL INS BLUE MAT TS SEP</t>
  </si>
  <si>
    <t>1496127</t>
  </si>
  <si>
    <t>TUBE CULT DSP 13X100MM 1000/CS</t>
  </si>
  <si>
    <t>22171675</t>
  </si>
  <si>
    <t>FLANGE PLUG CAP 13MM WHT M/PK</t>
  </si>
  <si>
    <t>1496130</t>
  </si>
  <si>
    <t>1496130LT DSP 16X125MM 1000/CS</t>
  </si>
  <si>
    <t>02681419</t>
  </si>
  <si>
    <t>TIP XL 200UL 1632PK</t>
  </si>
  <si>
    <t>14222770</t>
  </si>
  <si>
    <t>TIP FIL 100UL RACK STER 960PK</t>
  </si>
  <si>
    <t>13683739</t>
  </si>
  <si>
    <t>COMBITIPS ADVANCED 2,5 ML PCR</t>
  </si>
  <si>
    <t>13683740</t>
  </si>
  <si>
    <t>COMBITIPS ADVANCED 5,0 ML PCR</t>
  </si>
  <si>
    <t>0667049</t>
  </si>
  <si>
    <t>BIOHAZ PROTECT 3X3 WIPE 200/PK</t>
  </si>
  <si>
    <t>07250134</t>
  </si>
  <si>
    <t>70825 TB 16X100MM PYRX VST50PK</t>
  </si>
  <si>
    <t>15111369</t>
  </si>
  <si>
    <t>9MM AMB VIAL W/P 350UL INSERT</t>
  </si>
  <si>
    <t>03251836</t>
  </si>
  <si>
    <t>CAP 9MM SCR S/T 100/PK</t>
  </si>
  <si>
    <t>03376457</t>
  </si>
  <si>
    <t>CRIMP AMB ID VL 350UL 100/PK</t>
  </si>
  <si>
    <t>03251833</t>
  </si>
  <si>
    <t>CAP 11MM CRP S/T 100PK</t>
  </si>
  <si>
    <t>03377119</t>
  </si>
  <si>
    <t>VALS HEAD SPC 20ML CRMP 100/PK</t>
  </si>
  <si>
    <t>0337522E</t>
  </si>
  <si>
    <t>03377292</t>
  </si>
  <si>
    <t>2ML CERT SRSTP AMB ID KIT T/S</t>
  </si>
  <si>
    <t>03100093</t>
  </si>
  <si>
    <t>VIRTVIAL, 2ML GLS,AMBER, SNAP</t>
  </si>
  <si>
    <t>13681504</t>
  </si>
  <si>
    <t>PIPET BASN STR PS 100ML 200/CS</t>
  </si>
  <si>
    <t>1590125G</t>
  </si>
  <si>
    <t>TAPE BLUE 25MMX55M 3/PK</t>
  </si>
  <si>
    <t>13681508</t>
  </si>
  <si>
    <t>REAGENT RESERVOIR 25ML ST IND</t>
  </si>
  <si>
    <t>13681502</t>
  </si>
  <si>
    <t>PIPET BASIN STR PS 50ML 200/CS</t>
  </si>
  <si>
    <t>14387065</t>
  </si>
  <si>
    <t>MATRIX RESERVOIR 75ML 10/CS</t>
  </si>
  <si>
    <t>22029556</t>
  </si>
  <si>
    <t>CTN SWAB 6IN STL WD INDIV M/CS</t>
  </si>
  <si>
    <t>15920C</t>
  </si>
  <si>
    <t>CRYO DOTS 1.5ML RNBW 5000/PK</t>
  </si>
  <si>
    <t>089275A</t>
  </si>
  <si>
    <t>SCALPEL DISPOSABLE NO10 20/PK</t>
  </si>
  <si>
    <t>19021889</t>
  </si>
  <si>
    <t>ACID NEUTRALIZER GALS 4/CS</t>
  </si>
  <si>
    <t>14190523</t>
  </si>
  <si>
    <t>TBG MAN SOLVFLEX 0.040 12PKTB</t>
  </si>
  <si>
    <t>0666424</t>
  </si>
  <si>
    <t>0666611</t>
  </si>
  <si>
    <t>KAYDRY EX-L 2-PLY 15X17 90/PK</t>
  </si>
  <si>
    <t>FB12007300</t>
  </si>
  <si>
    <t>SURFACE PROTECTOR 46X57CM 50PK</t>
  </si>
  <si>
    <t>BP2482100</t>
  </si>
  <si>
    <t>0.5 M EDTA PH 8.0 100ML</t>
  </si>
  <si>
    <t>12007180</t>
  </si>
  <si>
    <t>BENCHKOTE PAPER 46X57CM 50/PK</t>
  </si>
  <si>
    <t>22363164</t>
  </si>
  <si>
    <t>FB APPL POLY 6 ST 2/ENV 200/PK</t>
  </si>
  <si>
    <t>10-029-259</t>
  </si>
  <si>
    <t>03001210</t>
  </si>
  <si>
    <t>EPS INSUL. SHIPPER FOAM 3/PK</t>
  </si>
  <si>
    <t>RACK COVER, CLEAR, 5/PK</t>
  </si>
  <si>
    <t>03391515</t>
  </si>
  <si>
    <t>1371123</t>
  </si>
  <si>
    <t>No Bid</t>
  </si>
  <si>
    <t>19054727</t>
  </si>
  <si>
    <t>03-395-451</t>
  </si>
  <si>
    <t>11-877-156</t>
  </si>
  <si>
    <t>TLS2200/TLSPC  LBL 750PER ROLL</t>
  </si>
  <si>
    <t>CRYO FIBERBOX WT 3X3X2</t>
  </si>
  <si>
    <t>CARDBOARD BOX 2  81-PL</t>
  </si>
  <si>
    <t>LRG BULB TR PIPET NS 8ML 400PK</t>
  </si>
  <si>
    <t>CENTRI-SEP 8 WELL STRIPS</t>
  </si>
  <si>
    <t>SAFETY CAP VGARD WHITE</t>
  </si>
  <si>
    <t>PT0100A</t>
  </si>
  <si>
    <t xml:space="preserve">46-001-014  </t>
  </si>
  <si>
    <t>14-432-43</t>
  </si>
  <si>
    <t>SURETECT SALMONELLA SP. PCR KI</t>
  </si>
  <si>
    <t>PLATE BBL CHROMAGAR O157 20PK</t>
  </si>
  <si>
    <t>ILLUSTRA PURETAQ READY-TO-GO P</t>
  </si>
  <si>
    <t>Fisher Scientific Company LLC</t>
  </si>
  <si>
    <t>DISPOSABLE SCALPELS 21 10PK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</si>
</sst>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 #,##0_);_(* \(#,##0\);_(* &quot;-&quot;??_);_(@_)"/>
    <numFmt numFmtId="165" formatCode="0.0%"/>
  </numFmts>
  <fonts count="10" x14ac:knownFonts="1">
    <font>
      <sz val="11"/>
      <color theme="1"/>
      <name val="Calibri"/>
      <family val="2"/>
      <scheme val="minor"/>
    </font>
    <font>
      <sz val="11"/>
      <color theme="1"/>
      <name val="Calibri"/>
      <family val="2"/>
      <scheme val="minor"/>
    </font>
    <font>
      <sz val="10"/>
      <color theme="1"/>
      <name val="Arial"/>
      <family val="2"/>
    </font>
    <font>
      <b/>
      <sz val="10"/>
      <color theme="1"/>
      <name val="Arial"/>
      <family val="2"/>
    </font>
    <font>
      <b/>
      <i/>
      <sz val="10"/>
      <color theme="1"/>
      <name val="Arial"/>
      <family val="2"/>
    </font>
    <font>
      <i/>
      <sz val="10"/>
      <color theme="1"/>
      <name val="Arial"/>
      <family val="2"/>
    </font>
    <font>
      <b/>
      <sz val="10"/>
      <name val="Arial"/>
      <family val="2"/>
    </font>
    <font>
      <sz val="8"/>
      <name val="Calibri"/>
      <family val="2"/>
      <scheme val="minor"/>
    </font>
    <font>
      <sz val="12"/>
      <color rgb="FF2B2B2B"/>
      <name val="Arial"/>
      <family val="2"/>
    </font>
    <font>
      <sz val="10"/>
      <color rgb="FF000000"/>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rgb="FFFFFF99"/>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41">
    <xf numFmtId="0" fontId="0" fillId="0" borderId="0" xfId="0"/>
    <xf numFmtId="0" fontId="2" fillId="0" borderId="0" xfId="0" applyFont="1"/>
    <xf numFmtId="0" fontId="3" fillId="0" borderId="0" xfId="0" applyFont="1"/>
    <xf numFmtId="0" fontId="2" fillId="0" borderId="1" xfId="0" applyFont="1" applyBorder="1"/>
    <xf numFmtId="0" fontId="2" fillId="0" borderId="3" xfId="0" applyFont="1" applyBorder="1"/>
    <xf numFmtId="0" fontId="3" fillId="2" borderId="2" xfId="0" applyFont="1" applyFill="1" applyBorder="1" applyAlignment="1">
      <alignment horizontal="center"/>
    </xf>
    <xf numFmtId="0" fontId="3" fillId="2" borderId="1" xfId="0" applyFont="1" applyFill="1" applyBorder="1"/>
    <xf numFmtId="49" fontId="3" fillId="2" borderId="2"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6" fillId="2" borderId="2" xfId="0" applyFont="1" applyFill="1" applyBorder="1" applyAlignment="1">
      <alignment horizontal="center" vertical="center" wrapText="1"/>
    </xf>
    <xf numFmtId="164" fontId="6" fillId="2" borderId="2" xfId="1" applyNumberFormat="1" applyFont="1" applyFill="1" applyBorder="1" applyAlignment="1">
      <alignment horizontal="center" vertical="center" wrapText="1"/>
    </xf>
    <xf numFmtId="44" fontId="3" fillId="2" borderId="2" xfId="2" applyFont="1" applyFill="1" applyBorder="1" applyAlignment="1">
      <alignment horizontal="center" vertical="center" wrapText="1"/>
    </xf>
    <xf numFmtId="0" fontId="2" fillId="0" borderId="3" xfId="0" applyFont="1" applyBorder="1" applyAlignment="1">
      <alignment horizontal="center" vertical="center"/>
    </xf>
    <xf numFmtId="0" fontId="2" fillId="0" borderId="1" xfId="0" applyFont="1" applyBorder="1" applyAlignment="1">
      <alignment horizontal="center" vertical="center"/>
    </xf>
    <xf numFmtId="9" fontId="2" fillId="0" borderId="3" xfId="3" applyFont="1" applyFill="1" applyBorder="1" applyAlignment="1">
      <alignment horizontal="center" vertical="center" wrapText="1"/>
    </xf>
    <xf numFmtId="9" fontId="2" fillId="0" borderId="1" xfId="3"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2" borderId="1" xfId="0" applyFont="1" applyFill="1" applyBorder="1" applyAlignment="1">
      <alignment horizontal="center"/>
    </xf>
    <xf numFmtId="1" fontId="2" fillId="3" borderId="3" xfId="0" applyNumberFormat="1" applyFont="1" applyFill="1" applyBorder="1" applyAlignment="1" applyProtection="1">
      <alignment horizontal="center" vertical="center"/>
      <protection locked="0"/>
    </xf>
    <xf numFmtId="44" fontId="2" fillId="3" borderId="3" xfId="2" applyFont="1" applyFill="1" applyBorder="1" applyAlignment="1" applyProtection="1">
      <alignment horizontal="center" vertical="center"/>
      <protection locked="0"/>
    </xf>
    <xf numFmtId="1" fontId="2" fillId="3" borderId="1" xfId="0" applyNumberFormat="1" applyFont="1" applyFill="1" applyBorder="1" applyAlignment="1" applyProtection="1">
      <alignment horizontal="center" vertical="center"/>
      <protection locked="0"/>
    </xf>
    <xf numFmtId="44" fontId="2" fillId="3" borderId="3" xfId="2" quotePrefix="1" applyFont="1" applyFill="1" applyBorder="1" applyAlignment="1" applyProtection="1">
      <alignment horizontal="center" vertical="center"/>
      <protection locked="0"/>
    </xf>
    <xf numFmtId="0" fontId="8" fillId="0" borderId="0" xfId="0" applyFont="1" applyAlignment="1">
      <alignment vertical="center" wrapText="1"/>
    </xf>
    <xf numFmtId="0" fontId="2" fillId="0" borderId="1" xfId="0" applyFont="1" applyBorder="1" applyAlignment="1" applyProtection="1">
      <alignment horizontal="center" vertical="center"/>
      <protection locked="0"/>
    </xf>
    <xf numFmtId="0" fontId="1" fillId="0" borderId="0" xfId="0" applyFont="1" applyAlignment="1">
      <alignment vertical="center"/>
    </xf>
    <xf numFmtId="0" fontId="9" fillId="0" borderId="0" xfId="0" applyFont="1"/>
    <xf numFmtId="0" fontId="3" fillId="2" borderId="1" xfId="0" applyFont="1" applyFill="1" applyBorder="1" applyAlignment="1">
      <alignment horizontal="left" vertical="center"/>
    </xf>
    <xf numFmtId="49" fontId="2" fillId="3" borderId="1" xfId="0" applyNumberFormat="1" applyFont="1" applyFill="1" applyBorder="1" applyAlignment="1" applyProtection="1">
      <alignment horizontal="left" vertical="center"/>
      <protection locked="0"/>
    </xf>
    <xf numFmtId="0" fontId="2" fillId="4" borderId="1" xfId="0" applyFont="1" applyFill="1" applyBorder="1" applyAlignment="1">
      <alignment horizontal="left" vertical="center" wrapText="1"/>
    </xf>
    <xf numFmtId="0" fontId="3" fillId="4" borderId="1" xfId="0" applyFont="1" applyFill="1" applyBorder="1" applyAlignment="1">
      <alignment horizontal="left" vertical="center" wrapText="1"/>
    </xf>
    <xf numFmtId="9" fontId="3" fillId="3" borderId="1" xfId="3" applyFont="1" applyFill="1" applyBorder="1" applyAlignment="1" applyProtection="1">
      <alignment horizontal="center"/>
      <protection locked="0"/>
    </xf>
    <xf numFmtId="0" fontId="2" fillId="2" borderId="1" xfId="0" applyFont="1" applyFill="1" applyBorder="1" applyAlignment="1">
      <alignment horizontal="center"/>
    </xf>
    <xf numFmtId="49" fontId="2" fillId="3" borderId="1" xfId="0" applyNumberFormat="1" applyFont="1" applyFill="1" applyBorder="1" applyAlignment="1">
      <alignment horizontal="left" vertical="center"/>
    </xf>
    <xf numFmtId="0" fontId="2" fillId="3" borderId="1" xfId="0" applyNumberFormat="1" applyFont="1" applyFill="1" applyBorder="1" applyAlignment="1">
      <alignment horizontal="left" vertical="center"/>
    </xf>
    <xf numFmtId="0" fontId="3" fillId="2" borderId="1" xfId="0" applyFont="1" applyFill="1" applyBorder="1" applyAlignment="1">
      <alignment horizontal="left" vertical="center" wrapText="1"/>
    </xf>
    <xf numFmtId="0" fontId="3" fillId="2" borderId="2" xfId="0" applyFont="1" applyFill="1" applyBorder="1" applyAlignment="1">
      <alignment horizontal="center"/>
    </xf>
    <xf numFmtId="9" fontId="3" fillId="3" borderId="3" xfId="3" applyFont="1" applyFill="1" applyBorder="1" applyAlignment="1" applyProtection="1">
      <alignment horizontal="center"/>
      <protection locked="0"/>
    </xf>
    <xf numFmtId="0" fontId="2" fillId="3" borderId="1" xfId="0" applyNumberFormat="1" applyFont="1" applyFill="1" applyBorder="1" applyAlignment="1" applyProtection="1">
      <alignment horizontal="left" vertical="center"/>
      <protection locked="0"/>
    </xf>
    <xf numFmtId="165" fontId="2" fillId="4" borderId="4" xfId="3" applyNumberFormat="1" applyFont="1" applyFill="1" applyBorder="1" applyAlignment="1">
      <alignment horizontal="center"/>
    </xf>
    <xf numFmtId="165" fontId="2" fillId="4" borderId="5" xfId="3" applyNumberFormat="1" applyFont="1" applyFill="1" applyBorder="1" applyAlignment="1">
      <alignment horizontal="center"/>
    </xf>
    <xf numFmtId="0" fontId="3" fillId="2" borderId="1" xfId="0" applyFont="1" applyFill="1" applyBorder="1" applyAlignment="1">
      <alignment horizontal="center"/>
    </xf>
  </cellXfs>
  <cellStyles count="4">
    <cellStyle name="Comma" xfId="1" builtinId="3"/>
    <cellStyle name="Currency" xfId="2" builtinId="4"/>
    <cellStyle name="Normal" xfId="0" builtinId="0"/>
    <cellStyle name="Percent" xfId="3" builtinId="5"/>
  </cellStyles>
  <dxfs count="18">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s>
  <tableStyles count="0" defaultTableStyle="TableStyleMedium2" defaultPivotStyle="PivotStyleLight16"/>
  <colors>
    <mruColors>
      <color rgb="FFFFCCCC"/>
      <color rgb="FFCCFFFF"/>
      <color rgb="FFFFFF99"/>
      <color rgb="FFFF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938A0-DFBE-42A9-AFF4-030B4B01B683}">
  <sheetPr codeName="Sheet1"/>
  <dimension ref="B2:L6"/>
  <sheetViews>
    <sheetView showGridLines="0" workbookViewId="0">
      <selection activeCell="H4" sqref="H4"/>
    </sheetView>
  </sheetViews>
  <sheetFormatPr defaultColWidth="9.140625" defaultRowHeight="12.75" x14ac:dyDescent="0.2"/>
  <cols>
    <col min="1" max="1" width="4.7109375" style="1" customWidth="1"/>
    <col min="2" max="2" width="49.42578125" style="1" bestFit="1" customWidth="1"/>
    <col min="3" max="6" width="9.140625" style="1"/>
    <col min="7" max="7" width="17.85546875" style="1" bestFit="1" customWidth="1"/>
    <col min="8" max="16384" width="9.140625" style="1"/>
  </cols>
  <sheetData>
    <row r="2" spans="2:12" x14ac:dyDescent="0.2">
      <c r="B2" s="2" t="s">
        <v>361</v>
      </c>
      <c r="G2" s="26" t="s">
        <v>18</v>
      </c>
      <c r="H2" s="27" t="s">
        <v>710</v>
      </c>
      <c r="I2" s="27"/>
      <c r="J2" s="27"/>
      <c r="K2" s="27"/>
      <c r="L2" s="27"/>
    </row>
    <row r="3" spans="2:12" x14ac:dyDescent="0.2">
      <c r="B3" s="2" t="s">
        <v>0</v>
      </c>
      <c r="G3" s="26"/>
      <c r="H3" s="27"/>
      <c r="I3" s="27"/>
      <c r="J3" s="27"/>
      <c r="K3" s="27"/>
      <c r="L3" s="27"/>
    </row>
    <row r="4" spans="2:12" x14ac:dyDescent="0.2">
      <c r="B4" s="2" t="s">
        <v>343</v>
      </c>
    </row>
    <row r="6" spans="2:12" ht="189.75" customHeight="1" x14ac:dyDescent="0.2">
      <c r="B6" s="28" t="s">
        <v>344</v>
      </c>
      <c r="C6" s="29"/>
      <c r="D6" s="29"/>
    </row>
  </sheetData>
  <sheetProtection algorithmName="SHA-512" hashValue="5KD59bfiURINgzIyVbYKkiUfp2Q9GNkPNtw5Jwnqp1V9u0O2+hE5mMMafWeiJtR7z9QsfdTVHU7Vdshcfy7M6A==" saltValue="YCfPzEdRD0+Yo3Rtng1irQ==" spinCount="100000" sheet="1" objects="1" scenarios="1"/>
  <mergeCells count="3">
    <mergeCell ref="G2:G3"/>
    <mergeCell ref="H2:L3"/>
    <mergeCell ref="B6:D6"/>
  </mergeCells>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8D4E95-DEB8-4150-8FE3-736404095747}">
  <sheetPr codeName="Sheet13">
    <tabColor theme="4"/>
  </sheetPr>
  <dimension ref="B2:J19"/>
  <sheetViews>
    <sheetView showGridLines="0" topLeftCell="C1" workbookViewId="0">
      <pane ySplit="9" topLeftCell="A12" activePane="bottomLeft" state="frozen"/>
      <selection activeCell="C23" sqref="C23:D23"/>
      <selection pane="bottomLeft" activeCell="I18" sqref="I18"/>
    </sheetView>
  </sheetViews>
  <sheetFormatPr defaultColWidth="9.140625" defaultRowHeight="12.75" x14ac:dyDescent="0.2"/>
  <cols>
    <col min="1" max="1" width="4.7109375" style="1" customWidth="1"/>
    <col min="2" max="2" width="17.7109375" style="1" customWidth="1"/>
    <col min="3" max="3" width="48.7109375" style="1" customWidth="1"/>
    <col min="4" max="5" width="9.140625" style="1"/>
    <col min="6" max="6" width="17.85546875" style="1" bestFit="1" customWidth="1"/>
    <col min="7" max="7" width="10.42578125" style="1" customWidth="1"/>
    <col min="8" max="8" width="10.28515625" style="1" bestFit="1" customWidth="1"/>
    <col min="9" max="9" width="17.7109375" style="1" customWidth="1"/>
    <col min="10" max="10" width="48.7109375" style="1" customWidth="1"/>
    <col min="11" max="16384" width="9.140625" style="1"/>
  </cols>
  <sheetData>
    <row r="2" spans="2:10" x14ac:dyDescent="0.2">
      <c r="B2" s="2" t="str">
        <f>Instructions!B2:B3</f>
        <v>RFP 21-2633</v>
      </c>
      <c r="F2" s="26" t="s">
        <v>18</v>
      </c>
      <c r="G2" s="27" t="s">
        <v>710</v>
      </c>
      <c r="H2" s="37"/>
      <c r="I2" s="37"/>
      <c r="J2" s="37"/>
    </row>
    <row r="3" spans="2:10" x14ac:dyDescent="0.2">
      <c r="B3" s="2" t="s">
        <v>0</v>
      </c>
      <c r="F3" s="26"/>
      <c r="G3" s="37"/>
      <c r="H3" s="37"/>
      <c r="I3" s="37"/>
      <c r="J3" s="37"/>
    </row>
    <row r="4" spans="2:10" x14ac:dyDescent="0.2">
      <c r="B4" s="2" t="s">
        <v>14</v>
      </c>
      <c r="F4" s="17" t="s">
        <v>110</v>
      </c>
      <c r="G4" s="38">
        <f>COUNTIF($G$10:$G$19,"&gt;0")/COUNT($G$10:$G$19)</f>
        <v>1</v>
      </c>
      <c r="H4" s="39"/>
    </row>
    <row r="6" spans="2:10" ht="54.75" customHeight="1" x14ac:dyDescent="0.2">
      <c r="B6" s="34" t="s">
        <v>347</v>
      </c>
      <c r="C6" s="34"/>
      <c r="D6" s="34"/>
      <c r="E6" s="34"/>
      <c r="F6" s="34"/>
      <c r="G6" s="34"/>
      <c r="H6" s="34"/>
      <c r="I6" s="34"/>
      <c r="J6" s="34"/>
    </row>
    <row r="8" spans="2:10" x14ac:dyDescent="0.2">
      <c r="G8" s="40" t="s">
        <v>109</v>
      </c>
      <c r="H8" s="40"/>
      <c r="I8" s="40"/>
      <c r="J8" s="40"/>
    </row>
    <row r="9" spans="2:10" ht="39" thickBot="1" x14ac:dyDescent="0.25">
      <c r="B9" s="7" t="s">
        <v>25</v>
      </c>
      <c r="C9" s="8" t="s">
        <v>19</v>
      </c>
      <c r="D9" s="9" t="s">
        <v>20</v>
      </c>
      <c r="E9" s="10" t="s">
        <v>21</v>
      </c>
      <c r="F9" s="8" t="s">
        <v>22</v>
      </c>
      <c r="G9" s="11" t="s">
        <v>23</v>
      </c>
      <c r="H9" s="11" t="s">
        <v>24</v>
      </c>
      <c r="I9" s="8" t="s">
        <v>25</v>
      </c>
      <c r="J9" s="8" t="s">
        <v>26</v>
      </c>
    </row>
    <row r="10" spans="2:10" ht="13.5" thickTop="1" x14ac:dyDescent="0.2">
      <c r="B10" s="12">
        <v>23800100</v>
      </c>
      <c r="C10" s="14" t="s">
        <v>320</v>
      </c>
      <c r="D10" s="12" t="s">
        <v>107</v>
      </c>
      <c r="E10" s="12">
        <v>1</v>
      </c>
      <c r="F10" s="18">
        <v>1</v>
      </c>
      <c r="G10" s="19">
        <v>2559.2262243375867</v>
      </c>
      <c r="H10" s="19">
        <v>3400</v>
      </c>
      <c r="I10" s="19" t="s">
        <v>410</v>
      </c>
      <c r="J10" s="19" t="s">
        <v>320</v>
      </c>
    </row>
    <row r="11" spans="2:10" x14ac:dyDescent="0.2">
      <c r="B11" s="13" t="s">
        <v>313</v>
      </c>
      <c r="C11" s="15" t="s">
        <v>321</v>
      </c>
      <c r="D11" s="13" t="s">
        <v>107</v>
      </c>
      <c r="E11" s="13">
        <v>1</v>
      </c>
      <c r="F11" s="20">
        <v>1</v>
      </c>
      <c r="G11" s="19">
        <v>2555.0399082671615</v>
      </c>
      <c r="H11" s="19">
        <v>3279</v>
      </c>
      <c r="I11" s="19" t="s">
        <v>411</v>
      </c>
      <c r="J11" s="19" t="s">
        <v>412</v>
      </c>
    </row>
    <row r="12" spans="2:10" x14ac:dyDescent="0.2">
      <c r="B12" s="13" t="s">
        <v>314</v>
      </c>
      <c r="C12" s="15" t="s">
        <v>322</v>
      </c>
      <c r="D12" s="13" t="s">
        <v>107</v>
      </c>
      <c r="E12" s="13">
        <v>1</v>
      </c>
      <c r="F12" s="18">
        <v>1</v>
      </c>
      <c r="G12" s="19">
        <v>1354.7933884297522</v>
      </c>
      <c r="H12" s="19">
        <v>2522</v>
      </c>
      <c r="I12" s="19" t="s">
        <v>314</v>
      </c>
      <c r="J12" s="19" t="s">
        <v>322</v>
      </c>
    </row>
    <row r="13" spans="2:10" x14ac:dyDescent="0.2">
      <c r="B13" s="13" t="s">
        <v>315</v>
      </c>
      <c r="C13" s="15" t="s">
        <v>323</v>
      </c>
      <c r="D13" s="13" t="s">
        <v>107</v>
      </c>
      <c r="E13" s="13">
        <v>1</v>
      </c>
      <c r="F13" s="20">
        <v>1</v>
      </c>
      <c r="G13" s="19">
        <v>641.11345264489557</v>
      </c>
      <c r="H13" s="19">
        <v>1109</v>
      </c>
      <c r="I13" s="19" t="s">
        <v>315</v>
      </c>
      <c r="J13" s="19" t="s">
        <v>323</v>
      </c>
    </row>
    <row r="14" spans="2:10" x14ac:dyDescent="0.2">
      <c r="B14" s="13" t="s">
        <v>316</v>
      </c>
      <c r="C14" s="15" t="s">
        <v>324</v>
      </c>
      <c r="D14" s="13" t="s">
        <v>107</v>
      </c>
      <c r="E14" s="13">
        <v>1</v>
      </c>
      <c r="F14" s="18">
        <v>1</v>
      </c>
      <c r="G14" s="19">
        <v>720.76591809718059</v>
      </c>
      <c r="H14" s="19">
        <v>1033</v>
      </c>
      <c r="I14" s="19" t="s">
        <v>413</v>
      </c>
      <c r="J14" s="19" t="s">
        <v>414</v>
      </c>
    </row>
    <row r="15" spans="2:10" x14ac:dyDescent="0.2">
      <c r="B15" s="13" t="s">
        <v>317</v>
      </c>
      <c r="C15" s="15" t="s">
        <v>328</v>
      </c>
      <c r="D15" s="13" t="s">
        <v>107</v>
      </c>
      <c r="E15" s="13">
        <v>1</v>
      </c>
      <c r="F15" s="20">
        <v>1</v>
      </c>
      <c r="G15" s="19">
        <v>30.155409908508847</v>
      </c>
      <c r="H15" s="19">
        <v>71.75</v>
      </c>
      <c r="I15" s="19" t="s">
        <v>415</v>
      </c>
      <c r="J15" s="19" t="s">
        <v>416</v>
      </c>
    </row>
    <row r="16" spans="2:10" x14ac:dyDescent="0.2">
      <c r="B16" s="13" t="s">
        <v>318</v>
      </c>
      <c r="C16" s="15" t="s">
        <v>329</v>
      </c>
      <c r="D16" s="13" t="s">
        <v>107</v>
      </c>
      <c r="E16" s="13">
        <v>1</v>
      </c>
      <c r="F16" s="18">
        <v>1</v>
      </c>
      <c r="G16" s="19">
        <v>97.589118003845186</v>
      </c>
      <c r="H16" s="19">
        <v>163</v>
      </c>
      <c r="I16" s="19" t="s">
        <v>417</v>
      </c>
      <c r="J16" s="19" t="s">
        <v>418</v>
      </c>
    </row>
    <row r="17" spans="2:10" x14ac:dyDescent="0.2">
      <c r="B17" s="13" t="s">
        <v>319</v>
      </c>
      <c r="C17" s="15" t="s">
        <v>330</v>
      </c>
      <c r="D17" s="13" t="s">
        <v>107</v>
      </c>
      <c r="E17" s="13">
        <v>1</v>
      </c>
      <c r="F17" s="20">
        <v>1</v>
      </c>
      <c r="G17" s="19">
        <v>674.5778512718673</v>
      </c>
      <c r="H17" s="19">
        <v>842.5</v>
      </c>
      <c r="I17" s="19" t="s">
        <v>419</v>
      </c>
      <c r="J17" s="19" t="s">
        <v>420</v>
      </c>
    </row>
    <row r="18" spans="2:10" x14ac:dyDescent="0.2">
      <c r="B18" s="13">
        <v>400159</v>
      </c>
      <c r="C18" s="15" t="s">
        <v>325</v>
      </c>
      <c r="D18" s="13" t="s">
        <v>107</v>
      </c>
      <c r="E18" s="13">
        <v>1</v>
      </c>
      <c r="F18" s="18">
        <v>1</v>
      </c>
      <c r="G18" s="19">
        <v>26.37</v>
      </c>
      <c r="H18" s="19">
        <v>28</v>
      </c>
      <c r="I18" s="19" t="s">
        <v>421</v>
      </c>
      <c r="J18" s="19" t="s">
        <v>325</v>
      </c>
    </row>
    <row r="19" spans="2:10" x14ac:dyDescent="0.2">
      <c r="B19" s="13">
        <v>13620285</v>
      </c>
      <c r="C19" s="15" t="s">
        <v>326</v>
      </c>
      <c r="D19" s="13" t="s">
        <v>107</v>
      </c>
      <c r="E19" s="13">
        <v>1</v>
      </c>
      <c r="F19" s="20">
        <v>1</v>
      </c>
      <c r="G19" s="19">
        <v>157.72506741779569</v>
      </c>
      <c r="H19" s="19">
        <v>288.5</v>
      </c>
      <c r="I19" s="19" t="s">
        <v>422</v>
      </c>
      <c r="J19" s="19" t="s">
        <v>326</v>
      </c>
    </row>
  </sheetData>
  <sheetProtection algorithmName="SHA-512" hashValue="+jise1RUtgXjG43WK0L+2QxneIOs39Up/9WWf9XV+6hlEe7c0T9OfhXVEQfPxg1Zem0txZ68oJ1/Iqf14/ZMdg==" saltValue="kM0PNqOiBsCmG7ewTI9WIA==" spinCount="100000" sheet="1" objects="1" scenarios="1"/>
  <mergeCells count="5">
    <mergeCell ref="F2:F3"/>
    <mergeCell ref="G2:J3"/>
    <mergeCell ref="B6:J6"/>
    <mergeCell ref="G8:J8"/>
    <mergeCell ref="G4:H4"/>
  </mergeCells>
  <conditionalFormatting sqref="G4">
    <cfRule type="cellIs" dxfId="3" priority="1" operator="greaterThan">
      <formula>0.95</formula>
    </cfRule>
    <cfRule type="cellIs" dxfId="2" priority="2" operator="lessThan">
      <formula>0.95</formula>
    </cfRule>
  </conditionalFormatting>
  <pageMargins left="0.7" right="0.7" top="0.75" bottom="0.75" header="0.3" footer="0.3"/>
  <pageSetup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C999C9-4784-4F8D-8B9B-B3874440BD71}">
  <sheetPr codeName="Sheet14">
    <tabColor theme="4"/>
  </sheetPr>
  <dimension ref="B2:J26"/>
  <sheetViews>
    <sheetView showGridLines="0" topLeftCell="C1" workbookViewId="0">
      <pane ySplit="9" topLeftCell="A21" activePane="bottomLeft" state="frozen"/>
      <selection activeCell="C23" sqref="C23:D23"/>
      <selection pane="bottomLeft" activeCell="I22" sqref="I22"/>
    </sheetView>
  </sheetViews>
  <sheetFormatPr defaultColWidth="9.140625" defaultRowHeight="12.75" x14ac:dyDescent="0.2"/>
  <cols>
    <col min="1" max="1" width="4.7109375" style="1" customWidth="1"/>
    <col min="2" max="2" width="17.7109375" style="1" customWidth="1"/>
    <col min="3" max="3" width="48.7109375" style="1" customWidth="1"/>
    <col min="4" max="5" width="9.140625" style="1"/>
    <col min="6" max="6" width="17.85546875" style="1" bestFit="1" customWidth="1"/>
    <col min="7" max="7" width="10.42578125" style="1" customWidth="1"/>
    <col min="8" max="8" width="9.140625" style="1"/>
    <col min="9" max="9" width="17.7109375" style="1" customWidth="1"/>
    <col min="10" max="10" width="48.7109375" style="1" customWidth="1"/>
    <col min="11" max="16384" width="9.140625" style="1"/>
  </cols>
  <sheetData>
    <row r="2" spans="2:10" x14ac:dyDescent="0.2">
      <c r="B2" s="2" t="str">
        <f>Instructions!B2:B3</f>
        <v>RFP 21-2633</v>
      </c>
      <c r="F2" s="26" t="s">
        <v>18</v>
      </c>
      <c r="G2" s="27" t="s">
        <v>710</v>
      </c>
      <c r="H2" s="37"/>
      <c r="I2" s="37"/>
      <c r="J2" s="37"/>
    </row>
    <row r="3" spans="2:10" x14ac:dyDescent="0.2">
      <c r="B3" s="2" t="s">
        <v>0</v>
      </c>
      <c r="F3" s="26"/>
      <c r="G3" s="37"/>
      <c r="H3" s="37"/>
      <c r="I3" s="37"/>
      <c r="J3" s="37"/>
    </row>
    <row r="4" spans="2:10" x14ac:dyDescent="0.2">
      <c r="B4" s="2" t="s">
        <v>15</v>
      </c>
      <c r="F4" s="17" t="s">
        <v>110</v>
      </c>
      <c r="G4" s="38">
        <f>COUNTIF($G$10:$G$26,"&gt;0")/COUNT($G$10:$G$26)</f>
        <v>1</v>
      </c>
      <c r="H4" s="39"/>
    </row>
    <row r="6" spans="2:10" ht="54.75" customHeight="1" x14ac:dyDescent="0.2">
      <c r="B6" s="34" t="s">
        <v>347</v>
      </c>
      <c r="C6" s="34"/>
      <c r="D6" s="34"/>
      <c r="E6" s="34"/>
      <c r="F6" s="34"/>
      <c r="G6" s="34"/>
      <c r="H6" s="34"/>
      <c r="I6" s="34"/>
      <c r="J6" s="34"/>
    </row>
    <row r="8" spans="2:10" x14ac:dyDescent="0.2">
      <c r="G8" s="40" t="s">
        <v>109</v>
      </c>
      <c r="H8" s="40"/>
      <c r="I8" s="40"/>
      <c r="J8" s="40"/>
    </row>
    <row r="9" spans="2:10" ht="39" thickBot="1" x14ac:dyDescent="0.25">
      <c r="B9" s="7" t="s">
        <v>25</v>
      </c>
      <c r="C9" s="8" t="s">
        <v>19</v>
      </c>
      <c r="D9" s="9" t="s">
        <v>20</v>
      </c>
      <c r="E9" s="10" t="s">
        <v>21</v>
      </c>
      <c r="F9" s="8" t="s">
        <v>22</v>
      </c>
      <c r="G9" s="11" t="s">
        <v>23</v>
      </c>
      <c r="H9" s="11" t="s">
        <v>24</v>
      </c>
      <c r="I9" s="8" t="s">
        <v>25</v>
      </c>
      <c r="J9" s="8" t="s">
        <v>26</v>
      </c>
    </row>
    <row r="10" spans="2:10" ht="13.5" thickTop="1" x14ac:dyDescent="0.2">
      <c r="B10" s="12" t="s">
        <v>274</v>
      </c>
      <c r="C10" s="14" t="s">
        <v>334</v>
      </c>
      <c r="D10" s="12" t="s">
        <v>105</v>
      </c>
      <c r="E10" s="12">
        <v>500</v>
      </c>
      <c r="F10" s="18">
        <v>50</v>
      </c>
      <c r="G10" s="19">
        <v>34.167334114641683</v>
      </c>
      <c r="H10" s="19">
        <v>57.5</v>
      </c>
      <c r="I10" s="19" t="s">
        <v>423</v>
      </c>
      <c r="J10" s="19" t="s">
        <v>424</v>
      </c>
    </row>
    <row r="11" spans="2:10" x14ac:dyDescent="0.2">
      <c r="B11" s="13" t="s">
        <v>272</v>
      </c>
      <c r="C11" s="15" t="s">
        <v>335</v>
      </c>
      <c r="D11" s="13" t="s">
        <v>105</v>
      </c>
      <c r="E11" s="13">
        <v>4</v>
      </c>
      <c r="F11" s="20">
        <v>200</v>
      </c>
      <c r="G11" s="19">
        <v>65.262153038611743</v>
      </c>
      <c r="H11" s="19">
        <v>210</v>
      </c>
      <c r="I11" s="19" t="s">
        <v>388</v>
      </c>
      <c r="J11" s="19" t="s">
        <v>389</v>
      </c>
    </row>
    <row r="12" spans="2:10" x14ac:dyDescent="0.2">
      <c r="B12" s="13" t="s">
        <v>273</v>
      </c>
      <c r="C12" s="15" t="s">
        <v>336</v>
      </c>
      <c r="D12" s="13" t="s">
        <v>105</v>
      </c>
      <c r="E12" s="13">
        <v>24</v>
      </c>
      <c r="F12" s="18">
        <v>100</v>
      </c>
      <c r="G12" s="19">
        <v>60.682156039822431</v>
      </c>
      <c r="H12" s="19">
        <v>134</v>
      </c>
      <c r="I12" s="19" t="s">
        <v>390</v>
      </c>
      <c r="J12" s="19" t="s">
        <v>391</v>
      </c>
    </row>
    <row r="13" spans="2:10" x14ac:dyDescent="0.2">
      <c r="B13" s="13" t="s">
        <v>386</v>
      </c>
      <c r="C13" s="15" t="s">
        <v>337</v>
      </c>
      <c r="D13" s="13" t="s">
        <v>105</v>
      </c>
      <c r="E13" s="13">
        <v>6</v>
      </c>
      <c r="F13" s="20">
        <v>1000</v>
      </c>
      <c r="G13" s="19">
        <v>11.203211896296416</v>
      </c>
      <c r="H13" s="19">
        <v>23.2</v>
      </c>
      <c r="I13" s="19" t="s">
        <v>392</v>
      </c>
      <c r="J13" s="19" t="s">
        <v>393</v>
      </c>
    </row>
    <row r="14" spans="2:10" x14ac:dyDescent="0.2">
      <c r="B14" s="13" t="s">
        <v>333</v>
      </c>
      <c r="C14" s="15" t="s">
        <v>338</v>
      </c>
      <c r="D14" s="13" t="s">
        <v>105</v>
      </c>
      <c r="E14" s="13">
        <v>1000</v>
      </c>
      <c r="F14" s="18">
        <v>12</v>
      </c>
      <c r="G14" s="19">
        <v>218.98529890941435</v>
      </c>
      <c r="H14" s="19">
        <v>460.5</v>
      </c>
      <c r="I14" s="19" t="s">
        <v>394</v>
      </c>
      <c r="J14" s="19" t="s">
        <v>395</v>
      </c>
    </row>
    <row r="15" spans="2:10" x14ac:dyDescent="0.2">
      <c r="B15" s="13" t="s">
        <v>283</v>
      </c>
      <c r="C15" s="15" t="s">
        <v>300</v>
      </c>
      <c r="D15" s="13" t="s">
        <v>105</v>
      </c>
      <c r="E15" s="13">
        <v>4</v>
      </c>
      <c r="F15" s="20">
        <v>1000</v>
      </c>
      <c r="G15" s="19">
        <v>10.113385071188715</v>
      </c>
      <c r="H15" s="19">
        <v>31</v>
      </c>
      <c r="I15" s="19" t="s">
        <v>437</v>
      </c>
      <c r="J15" s="19" t="s">
        <v>438</v>
      </c>
    </row>
    <row r="16" spans="2:10" x14ac:dyDescent="0.2">
      <c r="B16" s="13" t="s">
        <v>331</v>
      </c>
      <c r="C16" s="15" t="s">
        <v>342</v>
      </c>
      <c r="D16" s="13" t="s">
        <v>105</v>
      </c>
      <c r="E16" s="13">
        <v>500</v>
      </c>
      <c r="F16" s="18">
        <v>500</v>
      </c>
      <c r="G16" s="19">
        <v>33.6436576843262</v>
      </c>
      <c r="H16" s="19">
        <v>184</v>
      </c>
      <c r="I16" s="19" t="s">
        <v>396</v>
      </c>
      <c r="J16" s="19" t="s">
        <v>397</v>
      </c>
    </row>
    <row r="17" spans="2:10" x14ac:dyDescent="0.2">
      <c r="B17" s="13" t="s">
        <v>332</v>
      </c>
      <c r="C17" s="15" t="s">
        <v>339</v>
      </c>
      <c r="D17" s="13" t="s">
        <v>105</v>
      </c>
      <c r="E17" s="13">
        <v>250</v>
      </c>
      <c r="F17" s="20">
        <v>500</v>
      </c>
      <c r="G17" s="19">
        <v>98.90385246276854</v>
      </c>
      <c r="H17" s="19">
        <v>195.3</v>
      </c>
      <c r="I17" s="19" t="s">
        <v>398</v>
      </c>
      <c r="J17" s="19" t="s">
        <v>399</v>
      </c>
    </row>
    <row r="18" spans="2:10" x14ac:dyDescent="0.2">
      <c r="B18" s="13" t="s">
        <v>333</v>
      </c>
      <c r="C18" s="15" t="s">
        <v>340</v>
      </c>
      <c r="D18" s="13" t="s">
        <v>105</v>
      </c>
      <c r="E18" s="13">
        <v>12</v>
      </c>
      <c r="F18" s="18">
        <v>12</v>
      </c>
      <c r="G18" s="19">
        <v>218.98529890941435</v>
      </c>
      <c r="H18" s="19">
        <v>460.5</v>
      </c>
      <c r="I18" s="19" t="s">
        <v>394</v>
      </c>
      <c r="J18" s="19" t="s">
        <v>395</v>
      </c>
    </row>
    <row r="19" spans="2:10" x14ac:dyDescent="0.2">
      <c r="B19" s="13" t="s">
        <v>387</v>
      </c>
      <c r="C19" s="15" t="s">
        <v>341</v>
      </c>
      <c r="D19" s="13" t="s">
        <v>105</v>
      </c>
      <c r="E19" s="13">
        <v>6</v>
      </c>
      <c r="F19" s="20">
        <v>1000</v>
      </c>
      <c r="G19" s="19">
        <v>10.557215014533814</v>
      </c>
      <c r="H19" s="19">
        <v>23.2</v>
      </c>
      <c r="I19" s="19" t="s">
        <v>400</v>
      </c>
      <c r="J19" s="19" t="s">
        <v>401</v>
      </c>
    </row>
    <row r="20" spans="2:10" x14ac:dyDescent="0.2">
      <c r="B20" s="13" t="s">
        <v>273</v>
      </c>
      <c r="C20" s="15" t="s">
        <v>293</v>
      </c>
      <c r="D20" s="13" t="s">
        <v>105</v>
      </c>
      <c r="E20" s="13">
        <v>100</v>
      </c>
      <c r="F20" s="18">
        <v>100</v>
      </c>
      <c r="G20" s="19">
        <v>60.682156039822431</v>
      </c>
      <c r="H20" s="19">
        <v>134</v>
      </c>
      <c r="I20" s="19" t="s">
        <v>390</v>
      </c>
      <c r="J20" s="19" t="s">
        <v>391</v>
      </c>
    </row>
    <row r="21" spans="2:10" x14ac:dyDescent="0.2">
      <c r="B21" s="12" t="s">
        <v>272</v>
      </c>
      <c r="C21" s="14" t="s">
        <v>291</v>
      </c>
      <c r="D21" s="12" t="s">
        <v>105</v>
      </c>
      <c r="E21" s="12">
        <v>200</v>
      </c>
      <c r="F21" s="20">
        <v>200</v>
      </c>
      <c r="G21" s="19">
        <v>65.262153038611743</v>
      </c>
      <c r="H21" s="19">
        <v>210</v>
      </c>
      <c r="I21" s="19" t="s">
        <v>388</v>
      </c>
      <c r="J21" s="19" t="s">
        <v>389</v>
      </c>
    </row>
    <row r="22" spans="2:10" x14ac:dyDescent="0.2">
      <c r="B22" s="12" t="s">
        <v>365</v>
      </c>
      <c r="C22" s="14" t="s">
        <v>366</v>
      </c>
      <c r="D22" s="12" t="s">
        <v>105</v>
      </c>
      <c r="E22" s="12">
        <v>36</v>
      </c>
      <c r="F22" s="18">
        <v>36</v>
      </c>
      <c r="G22" s="19">
        <v>13.750909111716545</v>
      </c>
      <c r="H22" s="19">
        <v>30</v>
      </c>
      <c r="I22" s="19" t="s">
        <v>402</v>
      </c>
      <c r="J22" s="19" t="s">
        <v>403</v>
      </c>
    </row>
    <row r="23" spans="2:10" ht="25.5" x14ac:dyDescent="0.2">
      <c r="B23" s="12" t="s">
        <v>371</v>
      </c>
      <c r="C23" s="14" t="s">
        <v>372</v>
      </c>
      <c r="D23" s="12" t="s">
        <v>106</v>
      </c>
      <c r="E23" s="12">
        <v>100</v>
      </c>
      <c r="F23" s="20">
        <v>100</v>
      </c>
      <c r="G23" s="19">
        <v>88.786673775997315</v>
      </c>
      <c r="H23" s="19">
        <v>181</v>
      </c>
      <c r="I23" s="19" t="s">
        <v>404</v>
      </c>
      <c r="J23" s="19" t="s">
        <v>405</v>
      </c>
    </row>
    <row r="24" spans="2:10" ht="25.5" x14ac:dyDescent="0.2">
      <c r="B24" s="12" t="s">
        <v>373</v>
      </c>
      <c r="C24" s="14" t="s">
        <v>375</v>
      </c>
      <c r="D24" s="12" t="s">
        <v>106</v>
      </c>
      <c r="E24" s="12">
        <v>2</v>
      </c>
      <c r="F24" s="18">
        <v>3</v>
      </c>
      <c r="G24" s="19">
        <v>35.81</v>
      </c>
      <c r="H24" s="19">
        <v>95</v>
      </c>
      <c r="I24" s="21" t="s">
        <v>689</v>
      </c>
      <c r="J24" s="19" t="s">
        <v>690</v>
      </c>
    </row>
    <row r="25" spans="2:10" ht="25.5" x14ac:dyDescent="0.2">
      <c r="B25" s="12" t="s">
        <v>374</v>
      </c>
      <c r="C25" s="14" t="s">
        <v>376</v>
      </c>
      <c r="D25" s="12" t="s">
        <v>106</v>
      </c>
      <c r="E25" s="12">
        <v>2</v>
      </c>
      <c r="F25" s="20">
        <v>6</v>
      </c>
      <c r="G25" s="19">
        <v>121.80314868597814</v>
      </c>
      <c r="H25" s="19">
        <v>212</v>
      </c>
      <c r="I25" s="19" t="s">
        <v>406</v>
      </c>
      <c r="J25" s="19" t="s">
        <v>407</v>
      </c>
    </row>
    <row r="26" spans="2:10" x14ac:dyDescent="0.2">
      <c r="B26" s="12" t="s">
        <v>378</v>
      </c>
      <c r="C26" s="14" t="s">
        <v>377</v>
      </c>
      <c r="D26" s="12" t="s">
        <v>105</v>
      </c>
      <c r="E26" s="12">
        <v>24</v>
      </c>
      <c r="F26" s="18">
        <v>24</v>
      </c>
      <c r="G26" s="19">
        <v>25.28400003115344</v>
      </c>
      <c r="H26" s="19">
        <v>52.66</v>
      </c>
      <c r="I26" s="19" t="s">
        <v>408</v>
      </c>
      <c r="J26" s="19" t="s">
        <v>409</v>
      </c>
    </row>
  </sheetData>
  <sheetProtection algorithmName="SHA-512" hashValue="nLFVO5LFzdW86czlDMn1CY1VXx3XMq3BGRlLJgMUH0Z48o17l0+vUT/samNK6pnppJnF1XpuJvE5e801iGN+1g==" saltValue="W+Qz7iCqIQ7R9UO/g+4ydg==" spinCount="100000" sheet="1" objects="1" scenarios="1"/>
  <mergeCells count="5">
    <mergeCell ref="F2:F3"/>
    <mergeCell ref="G2:J3"/>
    <mergeCell ref="B6:J6"/>
    <mergeCell ref="G8:J8"/>
    <mergeCell ref="G4:H4"/>
  </mergeCells>
  <phoneticPr fontId="7" type="noConversion"/>
  <conditionalFormatting sqref="G4">
    <cfRule type="cellIs" dxfId="1" priority="1" operator="greaterThan">
      <formula>0.95</formula>
    </cfRule>
    <cfRule type="cellIs" dxfId="0" priority="2" operator="lessThan">
      <formula>0.95</formula>
    </cfRule>
  </conditionalFormatting>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C987A-9D96-4679-86E6-E2F73DEB39FA}">
  <sheetPr codeName="Sheet2">
    <tabColor theme="5"/>
  </sheetPr>
  <dimension ref="B2:L25"/>
  <sheetViews>
    <sheetView showGridLines="0" topLeftCell="A4" workbookViewId="0">
      <selection activeCell="C21" sqref="C21:D21"/>
    </sheetView>
  </sheetViews>
  <sheetFormatPr defaultColWidth="9.140625" defaultRowHeight="12.75" x14ac:dyDescent="0.2"/>
  <cols>
    <col min="1" max="1" width="4.7109375" style="1" customWidth="1"/>
    <col min="2" max="2" width="49.42578125" style="1" bestFit="1" customWidth="1"/>
    <col min="3" max="6" width="9.140625" style="1"/>
    <col min="7" max="7" width="17.85546875" style="1" bestFit="1" customWidth="1"/>
    <col min="8" max="16384" width="9.140625" style="1"/>
  </cols>
  <sheetData>
    <row r="2" spans="2:12" x14ac:dyDescent="0.2">
      <c r="B2" s="2" t="str">
        <f>Instructions!B2:B3</f>
        <v>RFP 21-2633</v>
      </c>
      <c r="G2" s="26" t="s">
        <v>18</v>
      </c>
      <c r="H2" s="32" t="str">
        <f>Instructions!H2</f>
        <v>Fisher Scientific Company LLC</v>
      </c>
      <c r="I2" s="33"/>
      <c r="J2" s="33"/>
      <c r="K2" s="33"/>
      <c r="L2" s="33"/>
    </row>
    <row r="3" spans="2:12" x14ac:dyDescent="0.2">
      <c r="B3" s="2" t="s">
        <v>0</v>
      </c>
      <c r="G3" s="26"/>
      <c r="H3" s="33"/>
      <c r="I3" s="33"/>
      <c r="J3" s="33"/>
      <c r="K3" s="33"/>
      <c r="L3" s="33"/>
    </row>
    <row r="4" spans="2:12" x14ac:dyDescent="0.2">
      <c r="B4" s="2" t="s">
        <v>1</v>
      </c>
    </row>
    <row r="6" spans="2:12" ht="76.5" customHeight="1" x14ac:dyDescent="0.2">
      <c r="B6" s="34" t="s">
        <v>348</v>
      </c>
      <c r="C6" s="34"/>
      <c r="D6" s="34"/>
    </row>
    <row r="8" spans="2:12" ht="13.5" thickBot="1" x14ac:dyDescent="0.25">
      <c r="B8" s="5" t="s">
        <v>2</v>
      </c>
      <c r="C8" s="35" t="s">
        <v>3</v>
      </c>
      <c r="D8" s="35"/>
    </row>
    <row r="9" spans="2:12" ht="13.5" thickTop="1" x14ac:dyDescent="0.2">
      <c r="B9" s="4" t="s">
        <v>4</v>
      </c>
      <c r="C9" s="36">
        <v>0.33700000000000002</v>
      </c>
      <c r="D9" s="36"/>
    </row>
    <row r="10" spans="2:12" x14ac:dyDescent="0.2">
      <c r="B10" s="3" t="s">
        <v>5</v>
      </c>
      <c r="C10" s="30">
        <v>0.245</v>
      </c>
      <c r="D10" s="30"/>
    </row>
    <row r="11" spans="2:12" x14ac:dyDescent="0.2">
      <c r="B11" s="3" t="s">
        <v>6</v>
      </c>
      <c r="C11" s="30">
        <v>0.252</v>
      </c>
      <c r="D11" s="30"/>
    </row>
    <row r="12" spans="2:12" x14ac:dyDescent="0.2">
      <c r="B12" s="3" t="s">
        <v>7</v>
      </c>
      <c r="C12" s="30"/>
      <c r="D12" s="30"/>
    </row>
    <row r="13" spans="2:12" x14ac:dyDescent="0.2">
      <c r="B13" s="3" t="s">
        <v>8</v>
      </c>
      <c r="C13" s="30">
        <v>0.23400000000000001</v>
      </c>
      <c r="D13" s="30"/>
    </row>
    <row r="14" spans="2:12" x14ac:dyDescent="0.2">
      <c r="B14" s="3" t="s">
        <v>9</v>
      </c>
      <c r="C14" s="30"/>
      <c r="D14" s="30"/>
    </row>
    <row r="15" spans="2:12" x14ac:dyDescent="0.2">
      <c r="B15" s="3" t="s">
        <v>10</v>
      </c>
      <c r="C15" s="30"/>
      <c r="D15" s="30"/>
    </row>
    <row r="16" spans="2:12" x14ac:dyDescent="0.2">
      <c r="B16" s="3" t="s">
        <v>11</v>
      </c>
      <c r="C16" s="30">
        <v>0.36899999999999999</v>
      </c>
      <c r="D16" s="30"/>
    </row>
    <row r="17" spans="2:4" x14ac:dyDescent="0.2">
      <c r="B17" s="3" t="s">
        <v>12</v>
      </c>
      <c r="C17" s="30">
        <v>0.28499999999999998</v>
      </c>
      <c r="D17" s="30"/>
    </row>
    <row r="18" spans="2:4" x14ac:dyDescent="0.2">
      <c r="B18" s="3" t="s">
        <v>13</v>
      </c>
      <c r="C18" s="30">
        <v>0.38</v>
      </c>
      <c r="D18" s="30"/>
    </row>
    <row r="19" spans="2:4" x14ac:dyDescent="0.2">
      <c r="B19" s="3" t="s">
        <v>14</v>
      </c>
      <c r="C19" s="30">
        <v>0.122</v>
      </c>
      <c r="D19" s="30"/>
    </row>
    <row r="20" spans="2:4" x14ac:dyDescent="0.2">
      <c r="B20" s="3" t="s">
        <v>15</v>
      </c>
      <c r="C20" s="30">
        <v>0.23300000000000001</v>
      </c>
      <c r="D20" s="30"/>
    </row>
    <row r="21" spans="2:4" x14ac:dyDescent="0.2">
      <c r="B21" s="3" t="s">
        <v>16</v>
      </c>
      <c r="C21" s="30"/>
      <c r="D21" s="30"/>
    </row>
    <row r="23" spans="2:4" x14ac:dyDescent="0.2">
      <c r="B23" s="6" t="s">
        <v>17</v>
      </c>
      <c r="C23" s="31">
        <f>COUNT($C$9:$D$21)</f>
        <v>9</v>
      </c>
      <c r="D23" s="31"/>
    </row>
    <row r="25" spans="2:4" x14ac:dyDescent="0.2">
      <c r="B25" s="1" t="s">
        <v>346</v>
      </c>
    </row>
  </sheetData>
  <sheetProtection algorithmName="SHA-512" hashValue="Obws0RJ246qljJQPQ1Wwt6fW9xy8+Mm3EvnaesmYGMa9qkDNOHUY0y1xS7e1tv311T5krxoze2HqH41hKCKHAQ==" saltValue="GrRaX0tJ2BV9aWeEJ8YUiQ==" spinCount="100000" sheet="1" objects="1" scenarios="1"/>
  <mergeCells count="18">
    <mergeCell ref="H2:L3"/>
    <mergeCell ref="C13:D13"/>
    <mergeCell ref="C14:D14"/>
    <mergeCell ref="C15:D15"/>
    <mergeCell ref="C16:D16"/>
    <mergeCell ref="B6:D6"/>
    <mergeCell ref="C8:D8"/>
    <mergeCell ref="C9:D9"/>
    <mergeCell ref="C10:D10"/>
    <mergeCell ref="C11:D11"/>
    <mergeCell ref="C12:D12"/>
    <mergeCell ref="C19:D19"/>
    <mergeCell ref="C20:D20"/>
    <mergeCell ref="C21:D21"/>
    <mergeCell ref="C23:D23"/>
    <mergeCell ref="G2:G3"/>
    <mergeCell ref="C17:D17"/>
    <mergeCell ref="C18:D18"/>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27556-F839-4BE0-BB63-97D38319A611}">
  <sheetPr codeName="Sheet3">
    <tabColor theme="4"/>
  </sheetPr>
  <dimension ref="B2:J67"/>
  <sheetViews>
    <sheetView showGridLines="0" tabSelected="1" topLeftCell="C1" workbookViewId="0">
      <pane ySplit="9" topLeftCell="A60" activePane="bottomLeft" state="frozen"/>
      <selection activeCell="C23" sqref="C23:D23"/>
      <selection pane="bottomLeft" activeCell="I63" sqref="I63"/>
    </sheetView>
  </sheetViews>
  <sheetFormatPr defaultColWidth="9.140625" defaultRowHeight="12.75" x14ac:dyDescent="0.2"/>
  <cols>
    <col min="1" max="1" width="4.7109375" style="1" customWidth="1"/>
    <col min="2" max="2" width="17.7109375" style="1" customWidth="1"/>
    <col min="3" max="3" width="48.7109375" style="1" customWidth="1"/>
    <col min="4" max="5" width="9.140625" style="1"/>
    <col min="6" max="6" width="17.85546875" style="1" bestFit="1" customWidth="1"/>
    <col min="7" max="7" width="10.42578125" style="1" customWidth="1"/>
    <col min="8" max="8" width="10.28515625" style="1" bestFit="1" customWidth="1"/>
    <col min="9" max="9" width="17.7109375" style="1" customWidth="1"/>
    <col min="10" max="10" width="48.7109375" style="1" customWidth="1"/>
    <col min="11" max="16384" width="9.140625" style="1"/>
  </cols>
  <sheetData>
    <row r="2" spans="2:10" x14ac:dyDescent="0.2">
      <c r="B2" s="2" t="str">
        <f>Instructions!B2:B3</f>
        <v>RFP 21-2633</v>
      </c>
      <c r="F2" s="26" t="s">
        <v>18</v>
      </c>
      <c r="G2" s="27" t="s">
        <v>710</v>
      </c>
      <c r="H2" s="37"/>
      <c r="I2" s="37"/>
      <c r="J2" s="37"/>
    </row>
    <row r="3" spans="2:10" x14ac:dyDescent="0.2">
      <c r="B3" s="2" t="s">
        <v>0</v>
      </c>
      <c r="F3" s="26"/>
      <c r="G3" s="37"/>
      <c r="H3" s="37"/>
      <c r="I3" s="37"/>
      <c r="J3" s="37"/>
    </row>
    <row r="4" spans="2:10" x14ac:dyDescent="0.2">
      <c r="B4" s="2" t="s">
        <v>4</v>
      </c>
      <c r="F4" s="17" t="s">
        <v>110</v>
      </c>
      <c r="G4" s="38">
        <f>COUNTIF($G$10:$G$67,"&gt;0")/COUNT($G$10:$G$67)</f>
        <v>0.96551724137931039</v>
      </c>
      <c r="H4" s="39"/>
    </row>
    <row r="6" spans="2:10" ht="54.75" customHeight="1" x14ac:dyDescent="0.2">
      <c r="B6" s="34" t="s">
        <v>347</v>
      </c>
      <c r="C6" s="34"/>
      <c r="D6" s="34"/>
      <c r="E6" s="34"/>
      <c r="F6" s="34"/>
      <c r="G6" s="34"/>
      <c r="H6" s="34"/>
      <c r="I6" s="34"/>
      <c r="J6" s="34"/>
    </row>
    <row r="8" spans="2:10" x14ac:dyDescent="0.2">
      <c r="G8" s="40" t="s">
        <v>109</v>
      </c>
      <c r="H8" s="40"/>
      <c r="I8" s="40"/>
      <c r="J8" s="40"/>
    </row>
    <row r="9" spans="2:10" ht="39" thickBot="1" x14ac:dyDescent="0.25">
      <c r="B9" s="7" t="s">
        <v>25</v>
      </c>
      <c r="C9" s="8" t="s">
        <v>19</v>
      </c>
      <c r="D9" s="9" t="s">
        <v>20</v>
      </c>
      <c r="E9" s="10" t="s">
        <v>21</v>
      </c>
      <c r="F9" s="8" t="s">
        <v>22</v>
      </c>
      <c r="G9" s="11" t="s">
        <v>23</v>
      </c>
      <c r="H9" s="11" t="s">
        <v>24</v>
      </c>
      <c r="I9" s="8" t="s">
        <v>25</v>
      </c>
      <c r="J9" s="8" t="s">
        <v>26</v>
      </c>
    </row>
    <row r="10" spans="2:10" ht="13.5" thickTop="1" x14ac:dyDescent="0.2">
      <c r="B10" s="12">
        <v>2279</v>
      </c>
      <c r="C10" s="14" t="s">
        <v>67</v>
      </c>
      <c r="D10" s="12" t="s">
        <v>105</v>
      </c>
      <c r="E10" s="12">
        <v>3200</v>
      </c>
      <c r="F10" s="18">
        <v>3200</v>
      </c>
      <c r="G10" s="19">
        <v>369.36</v>
      </c>
      <c r="H10" s="19">
        <v>901.98</v>
      </c>
      <c r="I10" s="19" t="s">
        <v>593</v>
      </c>
      <c r="J10" s="19" t="s">
        <v>594</v>
      </c>
    </row>
    <row r="11" spans="2:10" x14ac:dyDescent="0.2">
      <c r="B11" s="13">
        <v>30078500</v>
      </c>
      <c r="C11" s="15" t="s">
        <v>68</v>
      </c>
      <c r="D11" s="13" t="s">
        <v>106</v>
      </c>
      <c r="E11" s="13">
        <v>960</v>
      </c>
      <c r="F11" s="18">
        <v>960</v>
      </c>
      <c r="G11" s="19">
        <v>131.23606872558599</v>
      </c>
      <c r="H11" s="19">
        <v>227</v>
      </c>
      <c r="I11" s="19" t="s">
        <v>595</v>
      </c>
      <c r="J11" s="19" t="s">
        <v>596</v>
      </c>
    </row>
    <row r="12" spans="2:10" x14ac:dyDescent="0.2">
      <c r="B12" s="13" t="s">
        <v>27</v>
      </c>
      <c r="C12" s="15" t="s">
        <v>69</v>
      </c>
      <c r="D12" s="13" t="s">
        <v>105</v>
      </c>
      <c r="E12" s="13">
        <v>12</v>
      </c>
      <c r="F12" s="18">
        <v>12</v>
      </c>
      <c r="G12" s="19">
        <v>33.657631150829452</v>
      </c>
      <c r="H12" s="19">
        <v>94.63</v>
      </c>
      <c r="I12" s="19" t="s">
        <v>597</v>
      </c>
      <c r="J12" s="19" t="s">
        <v>598</v>
      </c>
    </row>
    <row r="13" spans="2:10" x14ac:dyDescent="0.2">
      <c r="B13" s="13" t="s">
        <v>28</v>
      </c>
      <c r="C13" s="15" t="s">
        <v>70</v>
      </c>
      <c r="D13" s="13" t="s">
        <v>105</v>
      </c>
      <c r="E13" s="13">
        <v>500</v>
      </c>
      <c r="F13" s="18">
        <v>500</v>
      </c>
      <c r="G13" s="19">
        <v>265.203544575725</v>
      </c>
      <c r="H13" s="19">
        <v>482</v>
      </c>
      <c r="I13" s="19" t="s">
        <v>599</v>
      </c>
      <c r="J13" s="19" t="s">
        <v>600</v>
      </c>
    </row>
    <row r="14" spans="2:10" x14ac:dyDescent="0.2">
      <c r="B14" s="13" t="s">
        <v>29</v>
      </c>
      <c r="C14" s="15" t="s">
        <v>71</v>
      </c>
      <c r="D14" s="13" t="s">
        <v>105</v>
      </c>
      <c r="E14" s="13">
        <v>60</v>
      </c>
      <c r="F14" s="18">
        <v>960</v>
      </c>
      <c r="G14" s="19">
        <v>45.540000915527301</v>
      </c>
      <c r="H14" s="19">
        <v>80</v>
      </c>
      <c r="I14" s="19" t="s">
        <v>601</v>
      </c>
      <c r="J14" s="19" t="s">
        <v>602</v>
      </c>
    </row>
    <row r="15" spans="2:10" x14ac:dyDescent="0.2">
      <c r="B15" s="13" t="s">
        <v>30</v>
      </c>
      <c r="C15" s="15" t="s">
        <v>72</v>
      </c>
      <c r="D15" s="13" t="s">
        <v>106</v>
      </c>
      <c r="E15" s="13">
        <v>25</v>
      </c>
      <c r="F15" s="18">
        <v>25</v>
      </c>
      <c r="G15" s="19">
        <v>128.64984332321077</v>
      </c>
      <c r="H15" s="19">
        <v>216.5</v>
      </c>
      <c r="I15" s="19" t="s">
        <v>603</v>
      </c>
      <c r="J15" s="19" t="s">
        <v>604</v>
      </c>
    </row>
    <row r="16" spans="2:10" x14ac:dyDescent="0.2">
      <c r="B16" s="13" t="s">
        <v>31</v>
      </c>
      <c r="C16" s="15" t="s">
        <v>73</v>
      </c>
      <c r="D16" s="13" t="s">
        <v>106</v>
      </c>
      <c r="E16" s="13">
        <v>100</v>
      </c>
      <c r="F16" s="18">
        <v>100</v>
      </c>
      <c r="G16" s="19">
        <v>54.828429648099849</v>
      </c>
      <c r="H16" s="19">
        <v>109.2</v>
      </c>
      <c r="I16" s="19" t="s">
        <v>605</v>
      </c>
      <c r="J16" s="19" t="s">
        <v>606</v>
      </c>
    </row>
    <row r="17" spans="2:10" x14ac:dyDescent="0.2">
      <c r="B17" s="13" t="s">
        <v>32</v>
      </c>
      <c r="C17" s="15" t="s">
        <v>349</v>
      </c>
      <c r="D17" s="13" t="s">
        <v>105</v>
      </c>
      <c r="E17" s="13">
        <v>500</v>
      </c>
      <c r="F17" s="18">
        <v>500</v>
      </c>
      <c r="G17" s="19">
        <v>47.486070267628861</v>
      </c>
      <c r="H17" s="19">
        <v>301.5</v>
      </c>
      <c r="I17" s="19" t="s">
        <v>607</v>
      </c>
      <c r="J17" s="19" t="s">
        <v>608</v>
      </c>
    </row>
    <row r="18" spans="2:10" x14ac:dyDescent="0.2">
      <c r="B18" s="13" t="s">
        <v>33</v>
      </c>
      <c r="C18" s="15" t="s">
        <v>350</v>
      </c>
      <c r="D18" s="13" t="s">
        <v>106</v>
      </c>
      <c r="E18" s="13">
        <v>576</v>
      </c>
      <c r="F18" s="18">
        <v>960</v>
      </c>
      <c r="G18" s="19">
        <v>41.029998779296903</v>
      </c>
      <c r="H18" s="19">
        <v>137.80000000000001</v>
      </c>
      <c r="I18" s="19" t="s">
        <v>609</v>
      </c>
      <c r="J18" s="19" t="s">
        <v>610</v>
      </c>
    </row>
    <row r="19" spans="2:10" x14ac:dyDescent="0.2">
      <c r="B19" s="13" t="s">
        <v>34</v>
      </c>
      <c r="C19" s="15" t="s">
        <v>74</v>
      </c>
      <c r="D19" s="13" t="s">
        <v>106</v>
      </c>
      <c r="E19" s="13">
        <v>400</v>
      </c>
      <c r="F19" s="18">
        <v>500</v>
      </c>
      <c r="G19" s="19">
        <v>67.023370877517621</v>
      </c>
      <c r="H19" s="19">
        <v>275</v>
      </c>
      <c r="I19" s="19" t="s">
        <v>611</v>
      </c>
      <c r="J19" s="19" t="s">
        <v>612</v>
      </c>
    </row>
    <row r="20" spans="2:10" x14ac:dyDescent="0.2">
      <c r="B20" s="13">
        <v>8572</v>
      </c>
      <c r="C20" s="15" t="s">
        <v>75</v>
      </c>
      <c r="D20" s="13" t="s">
        <v>105</v>
      </c>
      <c r="E20" s="13">
        <v>2000</v>
      </c>
      <c r="F20" s="18">
        <v>1000</v>
      </c>
      <c r="G20" s="19">
        <v>35.295000076293903</v>
      </c>
      <c r="H20" s="19">
        <v>179.9</v>
      </c>
      <c r="I20" s="19" t="s">
        <v>613</v>
      </c>
      <c r="J20" s="19" t="s">
        <v>614</v>
      </c>
    </row>
    <row r="21" spans="2:10" x14ac:dyDescent="0.2">
      <c r="B21" s="13">
        <v>23769520</v>
      </c>
      <c r="C21" s="15" t="s">
        <v>76</v>
      </c>
      <c r="D21" s="13" t="s">
        <v>105</v>
      </c>
      <c r="E21" s="13">
        <v>144</v>
      </c>
      <c r="F21" s="18">
        <v>144</v>
      </c>
      <c r="G21" s="19">
        <v>58.475017101723978</v>
      </c>
      <c r="H21" s="19">
        <v>81.430000000000007</v>
      </c>
      <c r="I21" s="19" t="s">
        <v>615</v>
      </c>
      <c r="J21" s="19" t="s">
        <v>76</v>
      </c>
    </row>
    <row r="22" spans="2:10" x14ac:dyDescent="0.2">
      <c r="B22" s="13" t="s">
        <v>35</v>
      </c>
      <c r="C22" s="15" t="s">
        <v>77</v>
      </c>
      <c r="D22" s="13" t="s">
        <v>106</v>
      </c>
      <c r="E22" s="13">
        <v>100</v>
      </c>
      <c r="F22" s="18">
        <v>100</v>
      </c>
      <c r="G22" s="19">
        <v>18.7553173566764</v>
      </c>
      <c r="H22" s="19">
        <v>31.75</v>
      </c>
      <c r="I22" s="19" t="s">
        <v>616</v>
      </c>
      <c r="J22" s="19" t="s">
        <v>617</v>
      </c>
    </row>
    <row r="23" spans="2:10" x14ac:dyDescent="0.2">
      <c r="B23" s="13">
        <v>435532</v>
      </c>
      <c r="C23" s="16" t="s">
        <v>78</v>
      </c>
      <c r="D23" s="13" t="s">
        <v>107</v>
      </c>
      <c r="E23" s="13">
        <v>1</v>
      </c>
      <c r="F23" s="18">
        <v>1</v>
      </c>
      <c r="G23" s="19">
        <v>34.851274797168585</v>
      </c>
      <c r="H23" s="19">
        <v>77</v>
      </c>
      <c r="I23" s="19" t="s">
        <v>618</v>
      </c>
      <c r="J23" s="19" t="s">
        <v>619</v>
      </c>
    </row>
    <row r="24" spans="2:10" x14ac:dyDescent="0.2">
      <c r="B24" s="13" t="s">
        <v>36</v>
      </c>
      <c r="C24" s="16" t="s">
        <v>79</v>
      </c>
      <c r="D24" s="13" t="s">
        <v>107</v>
      </c>
      <c r="E24" s="13">
        <v>1</v>
      </c>
      <c r="F24" s="18">
        <v>1</v>
      </c>
      <c r="G24" s="19">
        <v>4.1006218657201625</v>
      </c>
      <c r="H24" s="19">
        <v>13</v>
      </c>
      <c r="I24" s="19" t="s">
        <v>36</v>
      </c>
      <c r="J24" s="19" t="s">
        <v>79</v>
      </c>
    </row>
    <row r="25" spans="2:10" ht="15" x14ac:dyDescent="0.2">
      <c r="B25" s="13" t="s">
        <v>37</v>
      </c>
      <c r="C25" s="16" t="s">
        <v>80</v>
      </c>
      <c r="D25" s="13" t="s">
        <v>106</v>
      </c>
      <c r="E25" s="13">
        <v>500</v>
      </c>
      <c r="F25" s="18">
        <v>750</v>
      </c>
      <c r="G25" s="19">
        <v>54.062359192348573</v>
      </c>
      <c r="H25" s="19">
        <v>100.4</v>
      </c>
      <c r="I25" s="22" t="s">
        <v>697</v>
      </c>
      <c r="J25" s="19" t="s">
        <v>698</v>
      </c>
    </row>
    <row r="26" spans="2:10" ht="15" x14ac:dyDescent="0.2">
      <c r="B26" s="13" t="s">
        <v>39</v>
      </c>
      <c r="C26" s="16" t="s">
        <v>81</v>
      </c>
      <c r="D26" s="13" t="s">
        <v>107</v>
      </c>
      <c r="E26" s="13">
        <v>1</v>
      </c>
      <c r="F26" s="18">
        <v>1</v>
      </c>
      <c r="G26" s="19">
        <v>1.9090909090909092</v>
      </c>
      <c r="H26" s="19">
        <v>10.5</v>
      </c>
      <c r="I26" s="22" t="s">
        <v>696</v>
      </c>
      <c r="J26" s="19" t="s">
        <v>699</v>
      </c>
    </row>
    <row r="27" spans="2:10" x14ac:dyDescent="0.2">
      <c r="B27" s="13">
        <v>22028556</v>
      </c>
      <c r="C27" s="16" t="s">
        <v>82</v>
      </c>
      <c r="D27" s="13" t="s">
        <v>106</v>
      </c>
      <c r="E27" s="13">
        <v>50</v>
      </c>
      <c r="F27" s="18">
        <v>50</v>
      </c>
      <c r="G27" s="19">
        <v>2.7321798078377122</v>
      </c>
      <c r="H27" s="19">
        <v>7.39</v>
      </c>
      <c r="I27" s="19" t="s">
        <v>620</v>
      </c>
      <c r="J27" s="19" t="s">
        <v>82</v>
      </c>
    </row>
    <row r="28" spans="2:10" x14ac:dyDescent="0.2">
      <c r="B28" s="13" t="s">
        <v>40</v>
      </c>
      <c r="C28" s="16" t="s">
        <v>83</v>
      </c>
      <c r="D28" s="13" t="s">
        <v>107</v>
      </c>
      <c r="E28" s="13">
        <v>100</v>
      </c>
      <c r="F28" s="18">
        <v>81</v>
      </c>
      <c r="G28" s="19">
        <v>3.8361518987341774</v>
      </c>
      <c r="H28" s="19">
        <v>8.06</v>
      </c>
      <c r="I28" s="21" t="s">
        <v>692</v>
      </c>
      <c r="J28" s="19" t="s">
        <v>700</v>
      </c>
    </row>
    <row r="29" spans="2:10" x14ac:dyDescent="0.2">
      <c r="B29" s="13" t="s">
        <v>41</v>
      </c>
      <c r="C29" s="16" t="s">
        <v>84</v>
      </c>
      <c r="D29" s="13" t="s">
        <v>106</v>
      </c>
      <c r="E29" s="13">
        <v>280</v>
      </c>
      <c r="F29" s="18">
        <v>280</v>
      </c>
      <c r="G29" s="19">
        <v>3.4483874621598587</v>
      </c>
      <c r="H29" s="19">
        <v>6.25</v>
      </c>
      <c r="I29" s="19" t="s">
        <v>621</v>
      </c>
      <c r="J29" s="19" t="s">
        <v>426</v>
      </c>
    </row>
    <row r="30" spans="2:10" x14ac:dyDescent="0.2">
      <c r="B30" s="13" t="s">
        <v>42</v>
      </c>
      <c r="C30" s="16" t="s">
        <v>85</v>
      </c>
      <c r="D30" s="13" t="s">
        <v>107</v>
      </c>
      <c r="E30" s="13">
        <v>1</v>
      </c>
      <c r="F30" s="18">
        <v>1</v>
      </c>
      <c r="G30" s="19">
        <v>77.553150152650559</v>
      </c>
      <c r="H30" s="19">
        <v>111</v>
      </c>
      <c r="I30" s="19" t="s">
        <v>622</v>
      </c>
      <c r="J30" s="19" t="s">
        <v>623</v>
      </c>
    </row>
    <row r="31" spans="2:10" x14ac:dyDescent="0.2">
      <c r="B31" s="13" t="s">
        <v>43</v>
      </c>
      <c r="C31" s="16" t="s">
        <v>86</v>
      </c>
      <c r="D31" s="13" t="s">
        <v>105</v>
      </c>
      <c r="E31" s="13">
        <v>4</v>
      </c>
      <c r="F31" s="18">
        <v>1000</v>
      </c>
      <c r="G31" s="19">
        <v>29.882803085045932</v>
      </c>
      <c r="H31" s="19">
        <v>133</v>
      </c>
      <c r="I31" s="19" t="s">
        <v>624</v>
      </c>
      <c r="J31" s="19" t="s">
        <v>625</v>
      </c>
    </row>
    <row r="32" spans="2:10" x14ac:dyDescent="0.2">
      <c r="B32" s="13" t="s">
        <v>44</v>
      </c>
      <c r="C32" s="16" t="s">
        <v>87</v>
      </c>
      <c r="D32" s="13" t="s">
        <v>105</v>
      </c>
      <c r="E32" s="13">
        <v>1000</v>
      </c>
      <c r="F32" s="18">
        <v>1000</v>
      </c>
      <c r="G32" s="19">
        <v>11.108971340555575</v>
      </c>
      <c r="H32" s="19">
        <v>23.2</v>
      </c>
      <c r="I32" s="19" t="s">
        <v>626</v>
      </c>
      <c r="J32" s="19" t="s">
        <v>627</v>
      </c>
    </row>
    <row r="33" spans="2:10" x14ac:dyDescent="0.2">
      <c r="B33" s="13" t="s">
        <v>45</v>
      </c>
      <c r="C33" s="16" t="s">
        <v>88</v>
      </c>
      <c r="D33" s="13" t="s">
        <v>108</v>
      </c>
      <c r="E33" s="13">
        <v>250</v>
      </c>
      <c r="F33" s="18">
        <v>1000</v>
      </c>
      <c r="G33" s="19">
        <v>48.593723294321713</v>
      </c>
      <c r="H33" s="19">
        <v>208</v>
      </c>
      <c r="I33" s="19" t="s">
        <v>628</v>
      </c>
      <c r="J33" s="19" t="s">
        <v>629</v>
      </c>
    </row>
    <row r="34" spans="2:10" x14ac:dyDescent="0.2">
      <c r="B34" s="13" t="s">
        <v>46</v>
      </c>
      <c r="C34" s="16" t="s">
        <v>89</v>
      </c>
      <c r="D34" s="13" t="s">
        <v>106</v>
      </c>
      <c r="E34" s="13">
        <v>960</v>
      </c>
      <c r="F34" s="18">
        <v>960</v>
      </c>
      <c r="G34" s="19">
        <v>48.34</v>
      </c>
      <c r="H34" s="19">
        <v>137.80000000000001</v>
      </c>
      <c r="I34" s="19" t="s">
        <v>609</v>
      </c>
      <c r="J34" s="19" t="s">
        <v>610</v>
      </c>
    </row>
    <row r="35" spans="2:10" ht="25.5" x14ac:dyDescent="0.2">
      <c r="B35" s="13" t="s">
        <v>47</v>
      </c>
      <c r="C35" s="16" t="s">
        <v>90</v>
      </c>
      <c r="D35" s="13" t="s">
        <v>106</v>
      </c>
      <c r="E35" s="13">
        <v>576</v>
      </c>
      <c r="F35" s="18">
        <v>1632</v>
      </c>
      <c r="G35" s="19">
        <v>70.244758605957003</v>
      </c>
      <c r="H35" s="19">
        <v>272</v>
      </c>
      <c r="I35" s="19" t="s">
        <v>630</v>
      </c>
      <c r="J35" s="19" t="s">
        <v>631</v>
      </c>
    </row>
    <row r="36" spans="2:10" x14ac:dyDescent="0.2">
      <c r="B36" s="13" t="s">
        <v>48</v>
      </c>
      <c r="C36" s="16" t="s">
        <v>91</v>
      </c>
      <c r="D36" s="13" t="s">
        <v>106</v>
      </c>
      <c r="E36" s="13">
        <v>576</v>
      </c>
      <c r="F36" s="18">
        <v>960</v>
      </c>
      <c r="G36" s="19">
        <v>66.718360601889088</v>
      </c>
      <c r="H36" s="19">
        <v>151.30000000000001</v>
      </c>
      <c r="I36" s="19" t="s">
        <v>632</v>
      </c>
      <c r="J36" s="19" t="s">
        <v>633</v>
      </c>
    </row>
    <row r="37" spans="2:10" x14ac:dyDescent="0.2">
      <c r="B37" s="13" t="s">
        <v>49</v>
      </c>
      <c r="C37" s="16" t="s">
        <v>92</v>
      </c>
      <c r="D37" s="13" t="s">
        <v>106</v>
      </c>
      <c r="E37" s="13">
        <v>100</v>
      </c>
      <c r="F37" s="18">
        <v>100</v>
      </c>
      <c r="G37" s="19">
        <v>124.51134977598439</v>
      </c>
      <c r="H37" s="19">
        <v>191</v>
      </c>
      <c r="I37" s="19" t="s">
        <v>634</v>
      </c>
      <c r="J37" s="19" t="s">
        <v>635</v>
      </c>
    </row>
    <row r="38" spans="2:10" x14ac:dyDescent="0.2">
      <c r="B38" s="13" t="s">
        <v>50</v>
      </c>
      <c r="C38" s="16" t="s">
        <v>93</v>
      </c>
      <c r="D38" s="13" t="s">
        <v>106</v>
      </c>
      <c r="E38" s="13">
        <v>100</v>
      </c>
      <c r="F38" s="18">
        <v>100</v>
      </c>
      <c r="G38" s="19">
        <v>128.23179525426912</v>
      </c>
      <c r="H38" s="19">
        <v>191</v>
      </c>
      <c r="I38" s="19" t="s">
        <v>636</v>
      </c>
      <c r="J38" s="19" t="s">
        <v>637</v>
      </c>
    </row>
    <row r="39" spans="2:10" x14ac:dyDescent="0.2">
      <c r="B39" s="13" t="s">
        <v>38</v>
      </c>
      <c r="C39" s="16" t="s">
        <v>94</v>
      </c>
      <c r="D39" s="13" t="s">
        <v>106</v>
      </c>
      <c r="E39" s="13">
        <v>500</v>
      </c>
      <c r="F39" s="18">
        <v>400</v>
      </c>
      <c r="G39" s="19">
        <v>14.439905372188289</v>
      </c>
      <c r="H39" s="19">
        <v>93</v>
      </c>
      <c r="I39" s="19" t="s">
        <v>693</v>
      </c>
      <c r="J39" s="19" t="s">
        <v>701</v>
      </c>
    </row>
    <row r="40" spans="2:10" x14ac:dyDescent="0.2">
      <c r="B40" s="13" t="s">
        <v>51</v>
      </c>
      <c r="C40" s="16" t="s">
        <v>95</v>
      </c>
      <c r="D40" s="13" t="s">
        <v>105</v>
      </c>
      <c r="E40" s="13">
        <v>200</v>
      </c>
      <c r="F40" s="18">
        <v>200</v>
      </c>
      <c r="G40" s="19">
        <v>5.1607476439431403</v>
      </c>
      <c r="H40" s="19">
        <v>27.5</v>
      </c>
      <c r="I40" s="19" t="s">
        <v>638</v>
      </c>
      <c r="J40" s="19" t="s">
        <v>639</v>
      </c>
    </row>
    <row r="41" spans="2:10" x14ac:dyDescent="0.2">
      <c r="B41" s="13" t="s">
        <v>52</v>
      </c>
      <c r="C41" s="16" t="s">
        <v>96</v>
      </c>
      <c r="D41" s="13" t="s">
        <v>105</v>
      </c>
      <c r="E41" s="13">
        <v>200</v>
      </c>
      <c r="F41" s="18">
        <v>200</v>
      </c>
      <c r="G41" s="19">
        <v>247.86069006855982</v>
      </c>
      <c r="H41" s="19">
        <v>418.5</v>
      </c>
      <c r="I41" s="19" t="s">
        <v>640</v>
      </c>
      <c r="J41" s="19" t="s">
        <v>641</v>
      </c>
    </row>
    <row r="42" spans="2:10" x14ac:dyDescent="0.2">
      <c r="B42" s="13" t="s">
        <v>53</v>
      </c>
      <c r="C42" s="16" t="s">
        <v>97</v>
      </c>
      <c r="D42" s="13" t="s">
        <v>108</v>
      </c>
      <c r="E42" s="13">
        <v>100</v>
      </c>
      <c r="F42" s="18">
        <v>100</v>
      </c>
      <c r="G42" s="19">
        <v>82.028278152937006</v>
      </c>
      <c r="H42" s="19">
        <v>99</v>
      </c>
      <c r="I42" s="19" t="s">
        <v>642</v>
      </c>
      <c r="J42" s="19" t="s">
        <v>643</v>
      </c>
    </row>
    <row r="43" spans="2:10" x14ac:dyDescent="0.2">
      <c r="B43" s="13" t="s">
        <v>54</v>
      </c>
      <c r="C43" s="16" t="s">
        <v>98</v>
      </c>
      <c r="D43" s="13" t="s">
        <v>108</v>
      </c>
      <c r="E43" s="13">
        <v>100</v>
      </c>
      <c r="F43" s="18">
        <v>100</v>
      </c>
      <c r="G43" s="19">
        <v>21.185923842838189</v>
      </c>
      <c r="H43" s="19">
        <v>19.87</v>
      </c>
      <c r="I43" s="19" t="s">
        <v>644</v>
      </c>
      <c r="J43" s="19" t="s">
        <v>645</v>
      </c>
    </row>
    <row r="44" spans="2:10" x14ac:dyDescent="0.2">
      <c r="B44" s="13" t="s">
        <v>55</v>
      </c>
      <c r="C44" s="16" t="s">
        <v>99</v>
      </c>
      <c r="D44" s="13" t="s">
        <v>108</v>
      </c>
      <c r="E44" s="13">
        <v>100</v>
      </c>
      <c r="F44" s="18">
        <v>100</v>
      </c>
      <c r="G44" s="19">
        <v>119.82890541945794</v>
      </c>
      <c r="H44" s="19">
        <v>153.19999999999999</v>
      </c>
      <c r="I44" s="19" t="s">
        <v>646</v>
      </c>
      <c r="J44" s="19" t="s">
        <v>647</v>
      </c>
    </row>
    <row r="45" spans="2:10" x14ac:dyDescent="0.2">
      <c r="B45" s="13" t="s">
        <v>56</v>
      </c>
      <c r="C45" s="16" t="s">
        <v>100</v>
      </c>
      <c r="D45" s="13" t="s">
        <v>108</v>
      </c>
      <c r="E45" s="13">
        <v>100</v>
      </c>
      <c r="F45" s="18">
        <v>100</v>
      </c>
      <c r="G45" s="19">
        <v>21.35</v>
      </c>
      <c r="H45" s="19">
        <v>21.35</v>
      </c>
      <c r="I45" s="19" t="s">
        <v>648</v>
      </c>
      <c r="J45" s="19" t="s">
        <v>649</v>
      </c>
    </row>
    <row r="46" spans="2:10" x14ac:dyDescent="0.2">
      <c r="B46" s="13" t="s">
        <v>57</v>
      </c>
      <c r="C46" s="16" t="s">
        <v>101</v>
      </c>
      <c r="D46" s="13" t="s">
        <v>105</v>
      </c>
      <c r="E46" s="13">
        <v>1000</v>
      </c>
      <c r="F46" s="18">
        <v>1000</v>
      </c>
      <c r="G46" s="19">
        <v>334.98</v>
      </c>
      <c r="H46" s="19">
        <v>654.5</v>
      </c>
      <c r="I46" s="19" t="s">
        <v>650</v>
      </c>
      <c r="J46" s="19" t="s">
        <v>651</v>
      </c>
    </row>
    <row r="47" spans="2:10" x14ac:dyDescent="0.2">
      <c r="B47" s="13" t="s">
        <v>58</v>
      </c>
      <c r="C47" s="16" t="s">
        <v>102</v>
      </c>
      <c r="D47" s="13" t="s">
        <v>105</v>
      </c>
      <c r="E47" s="13">
        <v>1000</v>
      </c>
      <c r="F47" s="18">
        <v>1000</v>
      </c>
      <c r="G47" s="19">
        <v>810.97</v>
      </c>
      <c r="H47" s="19">
        <v>1285</v>
      </c>
      <c r="I47" s="19" t="s">
        <v>652</v>
      </c>
      <c r="J47" s="19" t="s">
        <v>566</v>
      </c>
    </row>
    <row r="48" spans="2:10" x14ac:dyDescent="0.2">
      <c r="B48" s="13" t="s">
        <v>59</v>
      </c>
      <c r="C48" s="16" t="s">
        <v>103</v>
      </c>
      <c r="D48" s="13" t="s">
        <v>108</v>
      </c>
      <c r="E48" s="13">
        <v>100</v>
      </c>
      <c r="F48" s="18">
        <v>100</v>
      </c>
      <c r="G48" s="19">
        <v>42.611679840087888</v>
      </c>
      <c r="H48" s="19">
        <v>65.5</v>
      </c>
      <c r="I48" s="19" t="s">
        <v>653</v>
      </c>
      <c r="J48" s="19" t="s">
        <v>654</v>
      </c>
    </row>
    <row r="49" spans="2:10" x14ac:dyDescent="0.2">
      <c r="B49" s="13" t="s">
        <v>60</v>
      </c>
      <c r="C49" s="16" t="s">
        <v>104</v>
      </c>
      <c r="D49" s="13" t="s">
        <v>108</v>
      </c>
      <c r="E49" s="13">
        <v>100</v>
      </c>
      <c r="F49" s="18">
        <v>100</v>
      </c>
      <c r="G49" s="19">
        <v>32.455890812285894</v>
      </c>
      <c r="H49" s="19">
        <v>44.8</v>
      </c>
      <c r="I49" s="19" t="s">
        <v>655</v>
      </c>
      <c r="J49" s="19" t="s">
        <v>656</v>
      </c>
    </row>
    <row r="50" spans="2:10" x14ac:dyDescent="0.2">
      <c r="B50" s="13">
        <v>19598</v>
      </c>
      <c r="C50" s="16" t="s">
        <v>351</v>
      </c>
      <c r="D50" s="13" t="s">
        <v>105</v>
      </c>
      <c r="E50" s="13">
        <v>250</v>
      </c>
      <c r="F50" s="18">
        <v>250</v>
      </c>
      <c r="G50" s="19">
        <v>0</v>
      </c>
      <c r="H50" s="19"/>
      <c r="I50" s="19" t="s">
        <v>694</v>
      </c>
      <c r="J50" s="19"/>
    </row>
    <row r="51" spans="2:10" ht="25.5" x14ac:dyDescent="0.2">
      <c r="B51" s="13" t="s">
        <v>61</v>
      </c>
      <c r="C51" s="16" t="s">
        <v>352</v>
      </c>
      <c r="D51" s="13" t="s">
        <v>105</v>
      </c>
      <c r="E51" s="13">
        <v>100</v>
      </c>
      <c r="F51" s="18">
        <v>200</v>
      </c>
      <c r="G51" s="19">
        <v>51.0208835601807</v>
      </c>
      <c r="H51" s="19">
        <v>169</v>
      </c>
      <c r="I51" s="19" t="s">
        <v>657</v>
      </c>
      <c r="J51" s="19" t="s">
        <v>658</v>
      </c>
    </row>
    <row r="52" spans="2:10" ht="25.5" x14ac:dyDescent="0.2">
      <c r="B52" s="13" t="s">
        <v>62</v>
      </c>
      <c r="C52" s="16" t="s">
        <v>353</v>
      </c>
      <c r="D52" s="13" t="s">
        <v>105</v>
      </c>
      <c r="E52" s="13">
        <v>3</v>
      </c>
      <c r="F52" s="18">
        <v>3</v>
      </c>
      <c r="G52" s="19">
        <v>17.725473571468072</v>
      </c>
      <c r="H52" s="19">
        <v>102.5</v>
      </c>
      <c r="I52" s="19" t="s">
        <v>659</v>
      </c>
      <c r="J52" s="19" t="s">
        <v>660</v>
      </c>
    </row>
    <row r="53" spans="2:10" ht="25.5" x14ac:dyDescent="0.2">
      <c r="B53" s="13">
        <v>372788</v>
      </c>
      <c r="C53" s="16" t="s">
        <v>354</v>
      </c>
      <c r="D53" s="13" t="s">
        <v>105</v>
      </c>
      <c r="E53" s="13">
        <v>48</v>
      </c>
      <c r="F53" s="18">
        <v>50</v>
      </c>
      <c r="G53" s="19">
        <v>43.754778367858904</v>
      </c>
      <c r="H53" s="19">
        <v>169</v>
      </c>
      <c r="I53" s="19" t="s">
        <v>661</v>
      </c>
      <c r="J53" s="19" t="s">
        <v>662</v>
      </c>
    </row>
    <row r="54" spans="2:10" x14ac:dyDescent="0.2">
      <c r="B54" s="13">
        <v>372790</v>
      </c>
      <c r="C54" s="16" t="s">
        <v>355</v>
      </c>
      <c r="D54" s="13" t="s">
        <v>105</v>
      </c>
      <c r="E54" s="13">
        <v>48</v>
      </c>
      <c r="F54" s="18">
        <v>200</v>
      </c>
      <c r="G54" s="19">
        <v>60.907750312265563</v>
      </c>
      <c r="H54" s="19">
        <v>155</v>
      </c>
      <c r="I54" s="19" t="s">
        <v>663</v>
      </c>
      <c r="J54" s="19" t="s">
        <v>664</v>
      </c>
    </row>
    <row r="55" spans="2:10" x14ac:dyDescent="0.2">
      <c r="B55" s="13">
        <v>372786</v>
      </c>
      <c r="C55" s="16" t="s">
        <v>356</v>
      </c>
      <c r="D55" s="13" t="s">
        <v>105</v>
      </c>
      <c r="E55" s="13">
        <v>24</v>
      </c>
      <c r="F55" s="18">
        <v>10</v>
      </c>
      <c r="G55" s="19">
        <v>75.428079578974504</v>
      </c>
      <c r="H55" s="19">
        <v>105</v>
      </c>
      <c r="I55" s="19" t="s">
        <v>665</v>
      </c>
      <c r="J55" s="19" t="s">
        <v>666</v>
      </c>
    </row>
    <row r="56" spans="2:10" ht="25.5" x14ac:dyDescent="0.2">
      <c r="B56" s="13" t="s">
        <v>63</v>
      </c>
      <c r="C56" s="16" t="s">
        <v>357</v>
      </c>
      <c r="D56" s="13" t="s">
        <v>105</v>
      </c>
      <c r="E56" s="13">
        <v>1000</v>
      </c>
      <c r="F56" s="18">
        <v>1000</v>
      </c>
      <c r="G56" s="19">
        <v>144.52000000000001</v>
      </c>
      <c r="H56" s="19">
        <v>236</v>
      </c>
      <c r="I56" s="19" t="s">
        <v>667</v>
      </c>
      <c r="J56" s="19" t="s">
        <v>668</v>
      </c>
    </row>
    <row r="57" spans="2:10" x14ac:dyDescent="0.2">
      <c r="B57" s="13" t="s">
        <v>64</v>
      </c>
      <c r="C57" s="16" t="s">
        <v>358</v>
      </c>
      <c r="D57" s="13" t="s">
        <v>108</v>
      </c>
      <c r="E57" s="13">
        <v>30</v>
      </c>
      <c r="F57" s="18">
        <v>30</v>
      </c>
      <c r="G57" s="19">
        <v>0</v>
      </c>
      <c r="H57" s="19">
        <v>0</v>
      </c>
      <c r="I57" s="19" t="s">
        <v>694</v>
      </c>
      <c r="J57" s="19"/>
    </row>
    <row r="58" spans="2:10" x14ac:dyDescent="0.2">
      <c r="B58" s="13" t="s">
        <v>65</v>
      </c>
      <c r="C58" s="16" t="s">
        <v>359</v>
      </c>
      <c r="D58" s="13" t="s">
        <v>106</v>
      </c>
      <c r="E58" s="13">
        <v>3840</v>
      </c>
      <c r="F58" s="18">
        <v>5000</v>
      </c>
      <c r="G58" s="19">
        <v>96.14534641834021</v>
      </c>
      <c r="H58" s="19">
        <v>207.5</v>
      </c>
      <c r="I58" s="19" t="s">
        <v>669</v>
      </c>
      <c r="J58" s="19" t="s">
        <v>670</v>
      </c>
    </row>
    <row r="59" spans="2:10" ht="25.5" x14ac:dyDescent="0.2">
      <c r="B59" s="13" t="s">
        <v>66</v>
      </c>
      <c r="C59" s="16" t="s">
        <v>360</v>
      </c>
      <c r="D59" s="13" t="s">
        <v>106</v>
      </c>
      <c r="E59" s="13">
        <v>20</v>
      </c>
      <c r="F59" s="18">
        <v>20</v>
      </c>
      <c r="G59" s="19">
        <v>20.941637540193199</v>
      </c>
      <c r="H59" s="19">
        <v>110</v>
      </c>
      <c r="I59" s="19" t="s">
        <v>671</v>
      </c>
      <c r="J59" s="19" t="s">
        <v>672</v>
      </c>
    </row>
    <row r="60" spans="2:10" x14ac:dyDescent="0.2">
      <c r="B60" s="13">
        <v>501713100</v>
      </c>
      <c r="C60" s="15" t="s">
        <v>327</v>
      </c>
      <c r="D60" s="13" t="s">
        <v>107</v>
      </c>
      <c r="E60" s="13">
        <v>1</v>
      </c>
      <c r="F60" s="18">
        <v>4</v>
      </c>
      <c r="G60" s="19">
        <v>87.42013383449472</v>
      </c>
      <c r="H60" s="19">
        <v>278.5</v>
      </c>
      <c r="I60" s="19" t="s">
        <v>673</v>
      </c>
      <c r="J60" s="19" t="s">
        <v>674</v>
      </c>
    </row>
    <row r="61" spans="2:10" x14ac:dyDescent="0.2">
      <c r="B61" s="13" t="s">
        <v>279</v>
      </c>
      <c r="C61" s="15" t="s">
        <v>296</v>
      </c>
      <c r="D61" s="13" t="s">
        <v>106</v>
      </c>
      <c r="E61" s="13">
        <v>12</v>
      </c>
      <c r="F61" s="18">
        <v>12</v>
      </c>
      <c r="G61" s="19">
        <v>17.806350163051015</v>
      </c>
      <c r="H61" s="19">
        <v>59.25</v>
      </c>
      <c r="I61" s="19" t="s">
        <v>675</v>
      </c>
      <c r="J61" s="19" t="s">
        <v>676</v>
      </c>
    </row>
    <row r="62" spans="2:10" x14ac:dyDescent="0.2">
      <c r="B62" s="13">
        <v>666424</v>
      </c>
      <c r="C62" s="15" t="s">
        <v>210</v>
      </c>
      <c r="D62" s="13" t="s">
        <v>107</v>
      </c>
      <c r="E62" s="13">
        <v>1</v>
      </c>
      <c r="F62" s="18">
        <v>1</v>
      </c>
      <c r="G62" s="19">
        <v>55.170000076293903</v>
      </c>
      <c r="H62" s="19">
        <v>110</v>
      </c>
      <c r="I62" s="19" t="s">
        <v>677</v>
      </c>
      <c r="J62" s="19" t="s">
        <v>210</v>
      </c>
    </row>
    <row r="63" spans="2:10" x14ac:dyDescent="0.2">
      <c r="B63" s="12" t="s">
        <v>211</v>
      </c>
      <c r="C63" s="14" t="s">
        <v>208</v>
      </c>
      <c r="D63" s="12" t="s">
        <v>105</v>
      </c>
      <c r="E63" s="12">
        <v>15</v>
      </c>
      <c r="F63" s="18">
        <v>1350</v>
      </c>
      <c r="G63" s="19">
        <v>110.55</v>
      </c>
      <c r="H63" s="19">
        <v>511.7</v>
      </c>
      <c r="I63" s="19" t="s">
        <v>678</v>
      </c>
      <c r="J63" s="19" t="s">
        <v>679</v>
      </c>
    </row>
    <row r="64" spans="2:10" x14ac:dyDescent="0.2">
      <c r="B64" s="13" t="s">
        <v>140</v>
      </c>
      <c r="C64" s="15" t="s">
        <v>146</v>
      </c>
      <c r="D64" s="13" t="s">
        <v>105</v>
      </c>
      <c r="E64" s="13">
        <v>250</v>
      </c>
      <c r="F64" s="18">
        <v>50</v>
      </c>
      <c r="G64" s="19">
        <v>51.2299995422363</v>
      </c>
      <c r="H64" s="19">
        <v>94.9</v>
      </c>
      <c r="I64" s="19" t="s">
        <v>680</v>
      </c>
      <c r="J64" s="19" t="s">
        <v>681</v>
      </c>
    </row>
    <row r="65" spans="2:10" x14ac:dyDescent="0.2">
      <c r="B65" s="13" t="s">
        <v>362</v>
      </c>
      <c r="C65" s="15" t="s">
        <v>148</v>
      </c>
      <c r="D65" s="13" t="s">
        <v>107</v>
      </c>
      <c r="E65" s="13">
        <v>1</v>
      </c>
      <c r="F65" s="18">
        <v>1</v>
      </c>
      <c r="G65" s="19">
        <v>24.84533296472884</v>
      </c>
      <c r="H65" s="19">
        <v>88</v>
      </c>
      <c r="I65" s="19" t="s">
        <v>682</v>
      </c>
      <c r="J65" s="19" t="s">
        <v>683</v>
      </c>
    </row>
    <row r="66" spans="2:10" x14ac:dyDescent="0.2">
      <c r="B66" s="13" t="s">
        <v>141</v>
      </c>
      <c r="C66" s="15" t="s">
        <v>154</v>
      </c>
      <c r="D66" s="13" t="s">
        <v>106</v>
      </c>
      <c r="E66" s="13">
        <v>500</v>
      </c>
      <c r="F66" s="18">
        <v>50</v>
      </c>
      <c r="G66" s="19">
        <v>116.77788083485058</v>
      </c>
      <c r="H66" s="19">
        <v>210</v>
      </c>
      <c r="I66" s="19" t="s">
        <v>684</v>
      </c>
      <c r="J66" s="19" t="s">
        <v>685</v>
      </c>
    </row>
    <row r="67" spans="2:10" ht="25.5" x14ac:dyDescent="0.2">
      <c r="B67" s="13" t="s">
        <v>363</v>
      </c>
      <c r="C67" s="15" t="s">
        <v>364</v>
      </c>
      <c r="D67" s="13" t="s">
        <v>106</v>
      </c>
      <c r="E67" s="13">
        <v>200</v>
      </c>
      <c r="F67" s="18">
        <v>200</v>
      </c>
      <c r="G67" s="19">
        <v>14.26</v>
      </c>
      <c r="H67" s="19">
        <v>35.549999999999997</v>
      </c>
      <c r="I67" s="19" t="s">
        <v>686</v>
      </c>
      <c r="J67" s="19" t="s">
        <v>687</v>
      </c>
    </row>
  </sheetData>
  <sheetProtection algorithmName="SHA-512" hashValue="df2NUmZ8cb7wR0HNh46O9noBV642/i7/NGsHV3VoJRQhRIV6PyKdvQQLFa9NoS3GjhM2Hg2TTfwRveTgd2Eekg==" saltValue="lDTCZAKYDiUAH9Mo9Sr/IA==" spinCount="100000" sheet="1" objects="1" scenarios="1"/>
  <mergeCells count="5">
    <mergeCell ref="F2:F3"/>
    <mergeCell ref="G2:J3"/>
    <mergeCell ref="G4:H4"/>
    <mergeCell ref="B6:J6"/>
    <mergeCell ref="G8:J8"/>
  </mergeCells>
  <phoneticPr fontId="7" type="noConversion"/>
  <conditionalFormatting sqref="G4">
    <cfRule type="cellIs" dxfId="17" priority="1" operator="greaterThan">
      <formula>0.95</formula>
    </cfRule>
    <cfRule type="cellIs" dxfId="16" priority="2" operator="lessThan">
      <formula>0.95</formula>
    </cfRule>
  </conditionalFormatting>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31AB83-0E9B-45C7-866A-8365404D4980}">
  <sheetPr codeName="Sheet4">
    <tabColor theme="4"/>
  </sheetPr>
  <dimension ref="B2:J24"/>
  <sheetViews>
    <sheetView showGridLines="0" workbookViewId="0">
      <pane ySplit="9" topLeftCell="A10" activePane="bottomLeft" state="frozen"/>
      <selection activeCell="C23" sqref="C23:D23"/>
      <selection pane="bottomLeft" activeCell="F13" sqref="F13"/>
    </sheetView>
  </sheetViews>
  <sheetFormatPr defaultColWidth="9.140625" defaultRowHeight="12.75" x14ac:dyDescent="0.2"/>
  <cols>
    <col min="1" max="1" width="4.7109375" style="1" customWidth="1"/>
    <col min="2" max="2" width="17.7109375" style="1" customWidth="1"/>
    <col min="3" max="3" width="48.7109375" style="1" customWidth="1"/>
    <col min="4" max="5" width="9.140625" style="1"/>
    <col min="6" max="6" width="17.85546875" style="1" bestFit="1" customWidth="1"/>
    <col min="7" max="7" width="10.42578125" style="1" customWidth="1"/>
    <col min="8" max="8" width="10.28515625" style="1" bestFit="1" customWidth="1"/>
    <col min="9" max="9" width="17.7109375" style="1" customWidth="1"/>
    <col min="10" max="10" width="48.7109375" style="1" customWidth="1"/>
    <col min="11" max="16384" width="9.140625" style="1"/>
  </cols>
  <sheetData>
    <row r="2" spans="2:10" x14ac:dyDescent="0.2">
      <c r="B2" s="2" t="str">
        <f>Instructions!B2:B3</f>
        <v>RFP 21-2633</v>
      </c>
      <c r="F2" s="26" t="s">
        <v>18</v>
      </c>
      <c r="G2" s="27" t="s">
        <v>710</v>
      </c>
      <c r="H2" s="37"/>
      <c r="I2" s="37"/>
      <c r="J2" s="37"/>
    </row>
    <row r="3" spans="2:10" x14ac:dyDescent="0.2">
      <c r="B3" s="2" t="s">
        <v>0</v>
      </c>
      <c r="F3" s="26"/>
      <c r="G3" s="37"/>
      <c r="H3" s="37"/>
      <c r="I3" s="37"/>
      <c r="J3" s="37"/>
    </row>
    <row r="4" spans="2:10" x14ac:dyDescent="0.2">
      <c r="B4" s="2" t="s">
        <v>111</v>
      </c>
      <c r="F4" s="17" t="s">
        <v>110</v>
      </c>
      <c r="G4" s="38">
        <f>COUNTIF($G$10:$G$24,"&gt;0")/COUNT($G$10:$G$24)</f>
        <v>1</v>
      </c>
      <c r="H4" s="39"/>
    </row>
    <row r="6" spans="2:10" ht="54.75" customHeight="1" x14ac:dyDescent="0.2">
      <c r="B6" s="34" t="s">
        <v>347</v>
      </c>
      <c r="C6" s="34"/>
      <c r="D6" s="34"/>
      <c r="E6" s="34"/>
      <c r="F6" s="34"/>
      <c r="G6" s="34"/>
      <c r="H6" s="34"/>
      <c r="I6" s="34"/>
      <c r="J6" s="34"/>
    </row>
    <row r="8" spans="2:10" x14ac:dyDescent="0.2">
      <c r="G8" s="40" t="s">
        <v>109</v>
      </c>
      <c r="H8" s="40"/>
      <c r="I8" s="40"/>
      <c r="J8" s="40"/>
    </row>
    <row r="9" spans="2:10" ht="39" thickBot="1" x14ac:dyDescent="0.25">
      <c r="B9" s="7" t="s">
        <v>25</v>
      </c>
      <c r="C9" s="8" t="s">
        <v>19</v>
      </c>
      <c r="D9" s="9" t="s">
        <v>20</v>
      </c>
      <c r="E9" s="10" t="s">
        <v>21</v>
      </c>
      <c r="F9" s="8" t="s">
        <v>22</v>
      </c>
      <c r="G9" s="11" t="s">
        <v>23</v>
      </c>
      <c r="H9" s="11" t="s">
        <v>24</v>
      </c>
      <c r="I9" s="8" t="s">
        <v>25</v>
      </c>
      <c r="J9" s="8" t="s">
        <v>26</v>
      </c>
    </row>
    <row r="10" spans="2:10" ht="13.5" thickTop="1" x14ac:dyDescent="0.2">
      <c r="B10" s="12" t="s">
        <v>112</v>
      </c>
      <c r="C10" s="14" t="s">
        <v>124</v>
      </c>
      <c r="D10" s="12" t="s">
        <v>107</v>
      </c>
      <c r="E10" s="12">
        <v>1</v>
      </c>
      <c r="F10" s="18">
        <v>1</v>
      </c>
      <c r="G10" s="19">
        <v>764.96</v>
      </c>
      <c r="H10" s="19">
        <v>1512</v>
      </c>
      <c r="I10" s="19" t="s">
        <v>704</v>
      </c>
      <c r="J10" s="19" t="s">
        <v>707</v>
      </c>
    </row>
    <row r="11" spans="2:10" x14ac:dyDescent="0.2">
      <c r="B11" s="13" t="s">
        <v>113</v>
      </c>
      <c r="C11" s="15" t="s">
        <v>125</v>
      </c>
      <c r="D11" s="13" t="s">
        <v>107</v>
      </c>
      <c r="E11" s="13">
        <v>1</v>
      </c>
      <c r="F11" s="20">
        <v>1</v>
      </c>
      <c r="G11" s="19">
        <v>359.11187744140602</v>
      </c>
      <c r="H11" s="19">
        <v>484</v>
      </c>
      <c r="I11" s="19" t="s">
        <v>579</v>
      </c>
      <c r="J11" s="19" t="s">
        <v>580</v>
      </c>
    </row>
    <row r="12" spans="2:10" x14ac:dyDescent="0.2">
      <c r="B12" s="13">
        <v>4346906</v>
      </c>
      <c r="C12" s="15" t="s">
        <v>126</v>
      </c>
      <c r="D12" s="13" t="s">
        <v>107</v>
      </c>
      <c r="E12" s="13">
        <v>1</v>
      </c>
      <c r="F12" s="18">
        <v>1</v>
      </c>
      <c r="G12" s="19">
        <v>81.607738494873004</v>
      </c>
      <c r="H12" s="19">
        <v>106</v>
      </c>
      <c r="I12" s="19" t="s">
        <v>581</v>
      </c>
      <c r="J12" s="19" t="s">
        <v>126</v>
      </c>
    </row>
    <row r="13" spans="2:10" x14ac:dyDescent="0.2">
      <c r="B13" s="13" t="s">
        <v>114</v>
      </c>
      <c r="C13" s="15" t="s">
        <v>127</v>
      </c>
      <c r="D13" s="13" t="s">
        <v>107</v>
      </c>
      <c r="E13" s="13">
        <v>1</v>
      </c>
      <c r="F13" s="20">
        <v>1</v>
      </c>
      <c r="G13" s="19">
        <v>56.820517434082191</v>
      </c>
      <c r="H13" s="19">
        <v>131</v>
      </c>
      <c r="I13" s="19" t="s">
        <v>582</v>
      </c>
      <c r="J13" s="19" t="s">
        <v>583</v>
      </c>
    </row>
    <row r="14" spans="2:10" x14ac:dyDescent="0.2">
      <c r="B14" s="13" t="s">
        <v>115</v>
      </c>
      <c r="C14" s="15" t="s">
        <v>128</v>
      </c>
      <c r="D14" s="13" t="s">
        <v>106</v>
      </c>
      <c r="E14" s="13">
        <v>100</v>
      </c>
      <c r="F14" s="18">
        <v>100</v>
      </c>
      <c r="G14" s="19">
        <v>58.404442307044675</v>
      </c>
      <c r="H14" s="19">
        <v>446</v>
      </c>
      <c r="I14" s="19" t="s">
        <v>115</v>
      </c>
      <c r="J14" s="19" t="s">
        <v>128</v>
      </c>
    </row>
    <row r="15" spans="2:10" x14ac:dyDescent="0.2">
      <c r="B15" s="13" t="s">
        <v>116</v>
      </c>
      <c r="C15" s="15" t="s">
        <v>129</v>
      </c>
      <c r="D15" s="13" t="s">
        <v>107</v>
      </c>
      <c r="E15" s="13">
        <v>1</v>
      </c>
      <c r="F15" s="20">
        <v>1</v>
      </c>
      <c r="G15" s="19">
        <v>88.352859756760935</v>
      </c>
      <c r="H15" s="19">
        <v>303</v>
      </c>
      <c r="I15" s="19" t="s">
        <v>584</v>
      </c>
      <c r="J15" s="19" t="s">
        <v>585</v>
      </c>
    </row>
    <row r="16" spans="2:10" x14ac:dyDescent="0.2">
      <c r="B16" s="13" t="s">
        <v>117</v>
      </c>
      <c r="C16" s="15" t="s">
        <v>130</v>
      </c>
      <c r="D16" s="13" t="s">
        <v>107</v>
      </c>
      <c r="E16" s="13">
        <v>1</v>
      </c>
      <c r="F16" s="18">
        <v>1</v>
      </c>
      <c r="G16" s="19">
        <v>138.72999999999999</v>
      </c>
      <c r="H16" s="19">
        <v>199</v>
      </c>
      <c r="I16" s="19" t="s">
        <v>705</v>
      </c>
      <c r="J16" s="19" t="s">
        <v>709</v>
      </c>
    </row>
    <row r="17" spans="2:10" x14ac:dyDescent="0.2">
      <c r="B17" s="13">
        <v>10777019</v>
      </c>
      <c r="C17" s="15" t="s">
        <v>131</v>
      </c>
      <c r="D17" s="13" t="s">
        <v>107</v>
      </c>
      <c r="E17" s="13">
        <v>1</v>
      </c>
      <c r="F17" s="20">
        <v>1</v>
      </c>
      <c r="G17" s="19">
        <v>148.55714416503898</v>
      </c>
      <c r="H17" s="19">
        <v>188</v>
      </c>
      <c r="I17" s="19" t="s">
        <v>586</v>
      </c>
      <c r="J17" s="19" t="s">
        <v>131</v>
      </c>
    </row>
    <row r="18" spans="2:10" x14ac:dyDescent="0.2">
      <c r="B18" s="13" t="s">
        <v>118</v>
      </c>
      <c r="C18" s="15" t="s">
        <v>132</v>
      </c>
      <c r="D18" s="13" t="s">
        <v>107</v>
      </c>
      <c r="E18" s="13">
        <v>1</v>
      </c>
      <c r="F18" s="18">
        <v>20</v>
      </c>
      <c r="G18" s="19">
        <v>79.81</v>
      </c>
      <c r="H18" s="19">
        <v>145</v>
      </c>
      <c r="I18" s="19" t="s">
        <v>706</v>
      </c>
      <c r="J18" s="19" t="s">
        <v>708</v>
      </c>
    </row>
    <row r="19" spans="2:10" x14ac:dyDescent="0.2">
      <c r="B19" s="13">
        <v>4323032</v>
      </c>
      <c r="C19" s="15" t="s">
        <v>133</v>
      </c>
      <c r="D19" s="13" t="s">
        <v>107</v>
      </c>
      <c r="E19" s="13">
        <v>1</v>
      </c>
      <c r="F19" s="20">
        <v>1</v>
      </c>
      <c r="G19" s="19">
        <v>108.244167327881</v>
      </c>
      <c r="H19" s="19">
        <v>126</v>
      </c>
      <c r="I19" s="19" t="s">
        <v>587</v>
      </c>
      <c r="J19" s="19" t="s">
        <v>133</v>
      </c>
    </row>
    <row r="20" spans="2:10" x14ac:dyDescent="0.2">
      <c r="B20" s="13" t="s">
        <v>119</v>
      </c>
      <c r="C20" s="15" t="s">
        <v>134</v>
      </c>
      <c r="D20" s="13" t="s">
        <v>105</v>
      </c>
      <c r="E20" s="13">
        <v>72</v>
      </c>
      <c r="F20" s="18">
        <v>50</v>
      </c>
      <c r="G20" s="19">
        <v>43.993605286511546</v>
      </c>
      <c r="H20" s="19">
        <v>216</v>
      </c>
      <c r="I20" s="19" t="s">
        <v>588</v>
      </c>
      <c r="J20" s="19" t="s">
        <v>589</v>
      </c>
    </row>
    <row r="21" spans="2:10" x14ac:dyDescent="0.2">
      <c r="B21" s="13" t="s">
        <v>120</v>
      </c>
      <c r="C21" s="15" t="s">
        <v>135</v>
      </c>
      <c r="D21" s="13" t="s">
        <v>106</v>
      </c>
      <c r="E21" s="13">
        <v>24</v>
      </c>
      <c r="F21" s="20">
        <v>24</v>
      </c>
      <c r="G21" s="19">
        <v>12.903023856248357</v>
      </c>
      <c r="H21" s="19">
        <v>124.4</v>
      </c>
      <c r="I21" s="19" t="s">
        <v>590</v>
      </c>
      <c r="J21" s="19" t="s">
        <v>591</v>
      </c>
    </row>
    <row r="22" spans="2:10" x14ac:dyDescent="0.2">
      <c r="B22" s="13">
        <v>9800967</v>
      </c>
      <c r="C22" s="16" t="s">
        <v>136</v>
      </c>
      <c r="D22" s="13" t="s">
        <v>106</v>
      </c>
      <c r="E22" s="13">
        <v>10</v>
      </c>
      <c r="F22" s="18">
        <v>10</v>
      </c>
      <c r="G22" s="19">
        <v>40.157763058751463</v>
      </c>
      <c r="H22" s="19">
        <v>59.25</v>
      </c>
      <c r="I22" s="19" t="s">
        <v>592</v>
      </c>
      <c r="J22" s="19" t="s">
        <v>136</v>
      </c>
    </row>
    <row r="23" spans="2:10" x14ac:dyDescent="0.2">
      <c r="B23" s="13" t="s">
        <v>121</v>
      </c>
      <c r="C23" s="16" t="s">
        <v>137</v>
      </c>
      <c r="D23" s="13" t="s">
        <v>107</v>
      </c>
      <c r="E23" s="13">
        <v>1</v>
      </c>
      <c r="F23" s="20">
        <v>1</v>
      </c>
      <c r="G23" s="19">
        <v>6.5932216379843966</v>
      </c>
      <c r="H23" s="19">
        <v>30.25</v>
      </c>
      <c r="I23" s="19" t="s">
        <v>121</v>
      </c>
      <c r="J23" s="19" t="s">
        <v>137</v>
      </c>
    </row>
    <row r="24" spans="2:10" x14ac:dyDescent="0.2">
      <c r="B24" s="13" t="s">
        <v>122</v>
      </c>
      <c r="C24" s="16" t="s">
        <v>138</v>
      </c>
      <c r="D24" s="13" t="s">
        <v>106</v>
      </c>
      <c r="E24" s="13">
        <v>10</v>
      </c>
      <c r="F24" s="18">
        <v>10</v>
      </c>
      <c r="G24" s="19">
        <v>5.1643760041807649</v>
      </c>
      <c r="H24" s="19">
        <v>89</v>
      </c>
      <c r="I24" s="19" t="s">
        <v>122</v>
      </c>
      <c r="J24" s="19" t="s">
        <v>138</v>
      </c>
    </row>
  </sheetData>
  <sheetProtection algorithmName="SHA-512" hashValue="8St7mwrU5bjoUVYzyGwBFasSSSP+H8tJ0Wo0hYDNCy8ZiQBPuH164MYZ2MPiPqEhajP/2qe3q2vgUey7IgPw3Q==" saltValue="5yXKb4LhJIFZ5gYAvyeI3g==" spinCount="100000" sheet="1" objects="1" scenarios="1"/>
  <mergeCells count="5">
    <mergeCell ref="F2:F3"/>
    <mergeCell ref="G2:J3"/>
    <mergeCell ref="B6:J6"/>
    <mergeCell ref="G8:J8"/>
    <mergeCell ref="G4:H4"/>
  </mergeCells>
  <conditionalFormatting sqref="G4">
    <cfRule type="cellIs" dxfId="15" priority="1" operator="greaterThan">
      <formula>0.95</formula>
    </cfRule>
    <cfRule type="cellIs" dxfId="14" priority="2" operator="lessThan">
      <formula>0.95</formula>
    </cfRule>
  </conditionalFormatting>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35A43F-A55C-4C74-B341-B7862F2983C8}">
  <sheetPr codeName="Sheet5">
    <tabColor theme="4"/>
  </sheetPr>
  <dimension ref="B2:J20"/>
  <sheetViews>
    <sheetView showGridLines="0" topLeftCell="C1" workbookViewId="0">
      <pane ySplit="9" topLeftCell="A12" activePane="bottomLeft" state="frozen"/>
      <selection activeCell="C23" sqref="C23:D23"/>
      <selection pane="bottomLeft" activeCell="C1" sqref="C1"/>
    </sheetView>
  </sheetViews>
  <sheetFormatPr defaultColWidth="9.140625" defaultRowHeight="12.75" x14ac:dyDescent="0.2"/>
  <cols>
    <col min="1" max="1" width="4.7109375" style="1" customWidth="1"/>
    <col min="2" max="2" width="17.7109375" style="1" customWidth="1"/>
    <col min="3" max="3" width="48.7109375" style="1" customWidth="1"/>
    <col min="4" max="5" width="9.140625" style="1"/>
    <col min="6" max="6" width="17.85546875" style="1" bestFit="1" customWidth="1"/>
    <col min="7" max="7" width="10.42578125" style="1" customWidth="1"/>
    <col min="8" max="8" width="10.28515625" style="1" bestFit="1" customWidth="1"/>
    <col min="9" max="9" width="17.7109375" style="1" customWidth="1"/>
    <col min="10" max="10" width="48.7109375" style="1" customWidth="1"/>
    <col min="11" max="16384" width="9.140625" style="1"/>
  </cols>
  <sheetData>
    <row r="2" spans="2:10" x14ac:dyDescent="0.2">
      <c r="B2" s="2" t="str">
        <f>Instructions!B2:B3</f>
        <v>RFP 21-2633</v>
      </c>
      <c r="F2" s="26" t="s">
        <v>18</v>
      </c>
      <c r="G2" s="27" t="s">
        <v>710</v>
      </c>
      <c r="H2" s="37"/>
      <c r="I2" s="37"/>
      <c r="J2" s="37"/>
    </row>
    <row r="3" spans="2:10" x14ac:dyDescent="0.2">
      <c r="B3" s="2" t="s">
        <v>0</v>
      </c>
      <c r="F3" s="26"/>
      <c r="G3" s="37"/>
      <c r="H3" s="37"/>
      <c r="I3" s="37"/>
      <c r="J3" s="37"/>
    </row>
    <row r="4" spans="2:10" x14ac:dyDescent="0.2">
      <c r="B4" s="2" t="s">
        <v>6</v>
      </c>
      <c r="F4" s="17" t="s">
        <v>110</v>
      </c>
      <c r="G4" s="38">
        <f>COUNTIF($G$10:$G$20,"&gt;0")/COUNT($G$10:$G$20)</f>
        <v>1</v>
      </c>
      <c r="H4" s="39"/>
    </row>
    <row r="6" spans="2:10" ht="54.75" customHeight="1" x14ac:dyDescent="0.2">
      <c r="B6" s="34" t="s">
        <v>347</v>
      </c>
      <c r="C6" s="34"/>
      <c r="D6" s="34"/>
      <c r="E6" s="34"/>
      <c r="F6" s="34"/>
      <c r="G6" s="34"/>
      <c r="H6" s="34"/>
      <c r="I6" s="34"/>
      <c r="J6" s="34"/>
    </row>
    <row r="8" spans="2:10" x14ac:dyDescent="0.2">
      <c r="G8" s="40" t="s">
        <v>109</v>
      </c>
      <c r="H8" s="40"/>
      <c r="I8" s="40"/>
      <c r="J8" s="40"/>
    </row>
    <row r="9" spans="2:10" ht="39" thickBot="1" x14ac:dyDescent="0.25">
      <c r="B9" s="7" t="s">
        <v>25</v>
      </c>
      <c r="C9" s="8" t="s">
        <v>19</v>
      </c>
      <c r="D9" s="9" t="s">
        <v>20</v>
      </c>
      <c r="E9" s="10" t="s">
        <v>21</v>
      </c>
      <c r="F9" s="8" t="s">
        <v>22</v>
      </c>
      <c r="G9" s="11" t="s">
        <v>23</v>
      </c>
      <c r="H9" s="11" t="s">
        <v>24</v>
      </c>
      <c r="I9" s="8" t="s">
        <v>25</v>
      </c>
      <c r="J9" s="8" t="s">
        <v>26</v>
      </c>
    </row>
    <row r="10" spans="2:10" ht="13.5" thickTop="1" x14ac:dyDescent="0.2">
      <c r="B10" s="12" t="s">
        <v>381</v>
      </c>
      <c r="C10" s="14" t="s">
        <v>143</v>
      </c>
      <c r="D10" s="12" t="s">
        <v>107</v>
      </c>
      <c r="E10" s="12">
        <v>1</v>
      </c>
      <c r="F10" s="18">
        <v>1</v>
      </c>
      <c r="G10" s="19">
        <v>431.07348923024261</v>
      </c>
      <c r="H10" s="19">
        <v>716</v>
      </c>
      <c r="I10" s="19" t="s">
        <v>381</v>
      </c>
      <c r="J10" s="19" t="s">
        <v>143</v>
      </c>
    </row>
    <row r="11" spans="2:10" x14ac:dyDescent="0.2">
      <c r="B11" s="13" t="s">
        <v>382</v>
      </c>
      <c r="C11" s="15" t="s">
        <v>144</v>
      </c>
      <c r="D11" s="13" t="s">
        <v>107</v>
      </c>
      <c r="E11" s="13">
        <v>1</v>
      </c>
      <c r="F11" s="20">
        <v>1</v>
      </c>
      <c r="G11" s="19">
        <v>36.688775510204081</v>
      </c>
      <c r="H11" s="19">
        <v>51</v>
      </c>
      <c r="I11" s="23" t="s">
        <v>382</v>
      </c>
      <c r="J11" s="19" t="s">
        <v>144</v>
      </c>
    </row>
    <row r="12" spans="2:10" x14ac:dyDescent="0.2">
      <c r="B12" s="13" t="s">
        <v>383</v>
      </c>
      <c r="C12" s="15" t="s">
        <v>157</v>
      </c>
      <c r="D12" s="13" t="s">
        <v>107</v>
      </c>
      <c r="E12" s="13">
        <v>1</v>
      </c>
      <c r="F12" s="18">
        <v>1</v>
      </c>
      <c r="G12" s="19">
        <v>261.84516917514242</v>
      </c>
      <c r="H12" s="19">
        <v>367</v>
      </c>
      <c r="I12" s="19" t="s">
        <v>567</v>
      </c>
      <c r="J12" s="19" t="s">
        <v>568</v>
      </c>
    </row>
    <row r="13" spans="2:10" x14ac:dyDescent="0.2">
      <c r="B13" s="13" t="s">
        <v>384</v>
      </c>
      <c r="C13" s="15" t="s">
        <v>145</v>
      </c>
      <c r="D13" s="13" t="s">
        <v>107</v>
      </c>
      <c r="E13" s="13">
        <v>1</v>
      </c>
      <c r="F13" s="20">
        <v>1</v>
      </c>
      <c r="G13" s="19">
        <v>19.5</v>
      </c>
      <c r="H13" s="19">
        <v>30.75</v>
      </c>
      <c r="I13" s="19" t="s">
        <v>569</v>
      </c>
      <c r="J13" s="19" t="s">
        <v>570</v>
      </c>
    </row>
    <row r="14" spans="2:10" x14ac:dyDescent="0.2">
      <c r="B14" s="13">
        <v>540394</v>
      </c>
      <c r="C14" s="15" t="s">
        <v>147</v>
      </c>
      <c r="D14" s="13" t="s">
        <v>107</v>
      </c>
      <c r="E14" s="13">
        <v>1</v>
      </c>
      <c r="F14" s="18">
        <v>1</v>
      </c>
      <c r="G14" s="19">
        <v>3754.496959556021</v>
      </c>
      <c r="H14" s="19">
        <v>6335</v>
      </c>
      <c r="I14" s="19" t="s">
        <v>571</v>
      </c>
      <c r="J14" s="19" t="s">
        <v>147</v>
      </c>
    </row>
    <row r="15" spans="2:10" x14ac:dyDescent="0.2">
      <c r="B15" s="13" t="s">
        <v>385</v>
      </c>
      <c r="C15" s="15" t="s">
        <v>149</v>
      </c>
      <c r="D15" s="13" t="s">
        <v>156</v>
      </c>
      <c r="E15" s="13">
        <v>1</v>
      </c>
      <c r="F15" s="20">
        <v>1</v>
      </c>
      <c r="G15" s="19">
        <v>3469.7758977989806</v>
      </c>
      <c r="H15" s="19">
        <v>6522</v>
      </c>
      <c r="I15" s="19" t="s">
        <v>572</v>
      </c>
      <c r="J15" s="19" t="s">
        <v>573</v>
      </c>
    </row>
    <row r="16" spans="2:10" x14ac:dyDescent="0.2">
      <c r="B16" s="13">
        <v>554128</v>
      </c>
      <c r="C16" s="15" t="s">
        <v>150</v>
      </c>
      <c r="D16" s="13" t="s">
        <v>107</v>
      </c>
      <c r="E16" s="13">
        <v>1</v>
      </c>
      <c r="F16" s="18">
        <v>5</v>
      </c>
      <c r="G16" s="19">
        <v>11.733526011560693</v>
      </c>
      <c r="H16" s="19">
        <v>26.5</v>
      </c>
      <c r="I16" s="19" t="s">
        <v>688</v>
      </c>
      <c r="J16" s="19" t="s">
        <v>691</v>
      </c>
    </row>
    <row r="17" spans="2:10" x14ac:dyDescent="0.2">
      <c r="B17" s="13">
        <v>3395459</v>
      </c>
      <c r="C17" s="15" t="s">
        <v>151</v>
      </c>
      <c r="D17" s="13" t="s">
        <v>107</v>
      </c>
      <c r="E17" s="13">
        <v>1</v>
      </c>
      <c r="F17" s="20">
        <v>1</v>
      </c>
      <c r="G17" s="19">
        <v>3.0644685172826844</v>
      </c>
      <c r="H17" s="19">
        <v>4.8499999999999996</v>
      </c>
      <c r="I17" s="19" t="s">
        <v>574</v>
      </c>
      <c r="J17" s="19" t="s">
        <v>575</v>
      </c>
    </row>
    <row r="18" spans="2:10" x14ac:dyDescent="0.2">
      <c r="B18" s="13">
        <v>1480943</v>
      </c>
      <c r="C18" s="15" t="s">
        <v>152</v>
      </c>
      <c r="D18" s="13" t="s">
        <v>107</v>
      </c>
      <c r="E18" s="13">
        <v>1</v>
      </c>
      <c r="F18" s="18">
        <v>1</v>
      </c>
      <c r="G18" s="19">
        <v>2.6357292720716301</v>
      </c>
      <c r="H18" s="19">
        <v>10.5</v>
      </c>
      <c r="I18" s="19" t="s">
        <v>576</v>
      </c>
      <c r="J18" s="19" t="s">
        <v>577</v>
      </c>
    </row>
    <row r="19" spans="2:10" x14ac:dyDescent="0.2">
      <c r="B19" s="13">
        <v>13690231</v>
      </c>
      <c r="C19" s="15" t="s">
        <v>153</v>
      </c>
      <c r="D19" s="13" t="s">
        <v>107</v>
      </c>
      <c r="E19" s="13">
        <v>1</v>
      </c>
      <c r="F19" s="20">
        <v>1</v>
      </c>
      <c r="G19" s="19">
        <v>228.51503868945017</v>
      </c>
      <c r="H19" s="19">
        <v>302</v>
      </c>
      <c r="I19" s="19" t="s">
        <v>578</v>
      </c>
      <c r="J19" s="19" t="s">
        <v>153</v>
      </c>
    </row>
    <row r="20" spans="2:10" x14ac:dyDescent="0.2">
      <c r="B20" s="13" t="s">
        <v>142</v>
      </c>
      <c r="C20" s="16" t="s">
        <v>155</v>
      </c>
      <c r="D20" s="13" t="s">
        <v>107</v>
      </c>
      <c r="E20" s="13">
        <v>1</v>
      </c>
      <c r="F20" s="18">
        <v>25</v>
      </c>
      <c r="G20" s="19">
        <v>408.51483995264266</v>
      </c>
      <c r="H20" s="19">
        <v>547.5</v>
      </c>
      <c r="I20" s="19" t="s">
        <v>562</v>
      </c>
      <c r="J20" s="19" t="s">
        <v>563</v>
      </c>
    </row>
  </sheetData>
  <sheetProtection algorithmName="SHA-512" hashValue="QMbG7TzNmiBHCXi0tCL7/HJl8QF33ctTB39LdPWrnkMOyPhxdlsRFzp88bSC+09tsB8cWaXcGmIqitZJ1SqnCg==" saltValue="WCuT9fyoqJj1pW6BVmcFdA==" spinCount="100000" sheet="1" objects="1" scenarios="1"/>
  <mergeCells count="5">
    <mergeCell ref="F2:F3"/>
    <mergeCell ref="G2:J3"/>
    <mergeCell ref="B6:J6"/>
    <mergeCell ref="G8:J8"/>
    <mergeCell ref="G4:H4"/>
  </mergeCells>
  <conditionalFormatting sqref="G4">
    <cfRule type="cellIs" dxfId="13" priority="1" operator="greaterThan">
      <formula>0.95</formula>
    </cfRule>
    <cfRule type="cellIs" dxfId="12" priority="2" operator="lessThan">
      <formula>0.95</formula>
    </cfRule>
  </conditionalFormatting>
  <pageMargins left="0.7" right="0.7" top="0.75" bottom="0.75" header="0.3" footer="0.3"/>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5DAD6A-EC5C-42C9-92DA-56DDFBC16985}">
  <sheetPr codeName="Sheet7">
    <tabColor theme="4"/>
  </sheetPr>
  <dimension ref="B2:J34"/>
  <sheetViews>
    <sheetView showGridLines="0" topLeftCell="C1" workbookViewId="0">
      <pane ySplit="9" topLeftCell="A15" activePane="bottomLeft" state="frozen"/>
      <selection activeCell="C23" sqref="C23:D23"/>
      <selection pane="bottomLeft" activeCell="I23" sqref="I23"/>
    </sheetView>
  </sheetViews>
  <sheetFormatPr defaultColWidth="9.140625" defaultRowHeight="12.75" x14ac:dyDescent="0.2"/>
  <cols>
    <col min="1" max="1" width="4.7109375" style="1" customWidth="1"/>
    <col min="2" max="2" width="17.7109375" style="1" customWidth="1"/>
    <col min="3" max="3" width="48.7109375" style="1" customWidth="1"/>
    <col min="4" max="5" width="9.140625" style="1"/>
    <col min="6" max="6" width="17.85546875" style="1" bestFit="1" customWidth="1"/>
    <col min="7" max="7" width="10.42578125" style="1" customWidth="1"/>
    <col min="8" max="8" width="10.28515625" style="1" bestFit="1" customWidth="1"/>
    <col min="9" max="9" width="17.7109375" style="1" customWidth="1"/>
    <col min="10" max="10" width="48.7109375" style="1" customWidth="1"/>
    <col min="11" max="16384" width="9.140625" style="1"/>
  </cols>
  <sheetData>
    <row r="2" spans="2:10" x14ac:dyDescent="0.2">
      <c r="B2" s="2" t="str">
        <f>Instructions!B2:B3</f>
        <v>RFP 21-2633</v>
      </c>
      <c r="F2" s="26" t="s">
        <v>18</v>
      </c>
      <c r="G2" s="27" t="s">
        <v>710</v>
      </c>
      <c r="H2" s="37"/>
      <c r="I2" s="37"/>
      <c r="J2" s="37"/>
    </row>
    <row r="3" spans="2:10" x14ac:dyDescent="0.2">
      <c r="B3" s="2" t="s">
        <v>0</v>
      </c>
      <c r="F3" s="26"/>
      <c r="G3" s="37"/>
      <c r="H3" s="37"/>
      <c r="I3" s="37"/>
      <c r="J3" s="37"/>
    </row>
    <row r="4" spans="2:10" x14ac:dyDescent="0.2">
      <c r="B4" s="2" t="s">
        <v>8</v>
      </c>
      <c r="F4" s="17" t="s">
        <v>110</v>
      </c>
      <c r="G4" s="38">
        <f>COUNTIF($G$10:$G$34,"&gt;0")/COUNT($G$10:$G$34)</f>
        <v>0.96</v>
      </c>
      <c r="H4" s="39"/>
    </row>
    <row r="6" spans="2:10" ht="54.75" customHeight="1" x14ac:dyDescent="0.2">
      <c r="B6" s="34" t="s">
        <v>347</v>
      </c>
      <c r="C6" s="34"/>
      <c r="D6" s="34"/>
      <c r="E6" s="34"/>
      <c r="F6" s="34"/>
      <c r="G6" s="34"/>
      <c r="H6" s="34"/>
      <c r="I6" s="34"/>
      <c r="J6" s="34"/>
    </row>
    <row r="8" spans="2:10" x14ac:dyDescent="0.2">
      <c r="G8" s="40" t="s">
        <v>109</v>
      </c>
      <c r="H8" s="40"/>
      <c r="I8" s="40"/>
      <c r="J8" s="40"/>
    </row>
    <row r="9" spans="2:10" ht="39" thickBot="1" x14ac:dyDescent="0.25">
      <c r="B9" s="7" t="s">
        <v>25</v>
      </c>
      <c r="C9" s="8" t="s">
        <v>19</v>
      </c>
      <c r="D9" s="9" t="s">
        <v>20</v>
      </c>
      <c r="E9" s="10" t="s">
        <v>21</v>
      </c>
      <c r="F9" s="8" t="s">
        <v>22</v>
      </c>
      <c r="G9" s="11" t="s">
        <v>23</v>
      </c>
      <c r="H9" s="11" t="s">
        <v>24</v>
      </c>
      <c r="I9" s="8" t="s">
        <v>25</v>
      </c>
      <c r="J9" s="8" t="s">
        <v>26</v>
      </c>
    </row>
    <row r="10" spans="2:10" ht="13.5" thickTop="1" x14ac:dyDescent="0.2">
      <c r="B10" s="12" t="s">
        <v>160</v>
      </c>
      <c r="C10" s="14" t="s">
        <v>184</v>
      </c>
      <c r="D10" s="12" t="s">
        <v>105</v>
      </c>
      <c r="E10" s="12">
        <v>4</v>
      </c>
      <c r="F10" s="18">
        <v>4</v>
      </c>
      <c r="G10" s="19">
        <v>155.77950053293191</v>
      </c>
      <c r="H10" s="19">
        <v>942</v>
      </c>
      <c r="I10" s="19" t="s">
        <v>515</v>
      </c>
      <c r="J10" s="19" t="s">
        <v>516</v>
      </c>
    </row>
    <row r="11" spans="2:10" x14ac:dyDescent="0.2">
      <c r="B11" s="13" t="s">
        <v>161</v>
      </c>
      <c r="C11" s="15" t="s">
        <v>185</v>
      </c>
      <c r="D11" s="13" t="s">
        <v>105</v>
      </c>
      <c r="E11" s="13">
        <v>4</v>
      </c>
      <c r="F11" s="20">
        <v>4</v>
      </c>
      <c r="G11" s="19">
        <v>59.624326375489588</v>
      </c>
      <c r="H11" s="19">
        <v>845.53</v>
      </c>
      <c r="I11" s="19" t="s">
        <v>517</v>
      </c>
      <c r="J11" s="19" t="s">
        <v>518</v>
      </c>
    </row>
    <row r="12" spans="2:10" x14ac:dyDescent="0.2">
      <c r="B12" s="13" t="s">
        <v>162</v>
      </c>
      <c r="C12" s="15" t="s">
        <v>186</v>
      </c>
      <c r="D12" s="13" t="s">
        <v>107</v>
      </c>
      <c r="E12" s="13">
        <v>4</v>
      </c>
      <c r="F12" s="18">
        <v>4</v>
      </c>
      <c r="G12" s="19">
        <v>121.48786684788686</v>
      </c>
      <c r="H12" s="19">
        <v>762.05</v>
      </c>
      <c r="I12" s="19" t="s">
        <v>519</v>
      </c>
      <c r="J12" s="19" t="s">
        <v>520</v>
      </c>
    </row>
    <row r="13" spans="2:10" x14ac:dyDescent="0.2">
      <c r="B13" s="13" t="s">
        <v>163</v>
      </c>
      <c r="C13" s="15" t="s">
        <v>187</v>
      </c>
      <c r="D13" s="13" t="s">
        <v>105</v>
      </c>
      <c r="E13" s="13">
        <v>4</v>
      </c>
      <c r="F13" s="20">
        <v>6</v>
      </c>
      <c r="G13" s="19">
        <v>752.87294593994727</v>
      </c>
      <c r="H13" s="19">
        <v>2337.67</v>
      </c>
      <c r="I13" s="19" t="s">
        <v>521</v>
      </c>
      <c r="J13" s="19" t="s">
        <v>522</v>
      </c>
    </row>
    <row r="14" spans="2:10" x14ac:dyDescent="0.2">
      <c r="B14" s="13" t="s">
        <v>164</v>
      </c>
      <c r="C14" s="15" t="s">
        <v>188</v>
      </c>
      <c r="D14" s="13" t="s">
        <v>105</v>
      </c>
      <c r="E14" s="13">
        <v>4</v>
      </c>
      <c r="F14" s="18">
        <v>4</v>
      </c>
      <c r="G14" s="19">
        <v>582.22</v>
      </c>
      <c r="H14" s="19">
        <v>602.61</v>
      </c>
      <c r="I14" s="19" t="s">
        <v>523</v>
      </c>
      <c r="J14" s="19" t="s">
        <v>524</v>
      </c>
    </row>
    <row r="15" spans="2:10" x14ac:dyDescent="0.2">
      <c r="B15" s="13" t="s">
        <v>165</v>
      </c>
      <c r="C15" s="15" t="s">
        <v>189</v>
      </c>
      <c r="D15" s="13" t="s">
        <v>105</v>
      </c>
      <c r="E15" s="13">
        <v>4</v>
      </c>
      <c r="F15" s="20">
        <v>4</v>
      </c>
      <c r="G15" s="19">
        <v>86.143969007179507</v>
      </c>
      <c r="H15" s="19">
        <v>898.73</v>
      </c>
      <c r="I15" s="25">
        <v>2004650</v>
      </c>
      <c r="J15" s="19" t="s">
        <v>525</v>
      </c>
    </row>
    <row r="16" spans="2:10" x14ac:dyDescent="0.2">
      <c r="B16" s="13" t="s">
        <v>166</v>
      </c>
      <c r="C16" s="15" t="s">
        <v>190</v>
      </c>
      <c r="D16" s="13" t="s">
        <v>105</v>
      </c>
      <c r="E16" s="13">
        <v>4</v>
      </c>
      <c r="F16" s="18">
        <v>4</v>
      </c>
      <c r="G16" s="19">
        <v>145.85512449415472</v>
      </c>
      <c r="H16" s="19">
        <v>859.76</v>
      </c>
      <c r="I16" s="19" t="s">
        <v>526</v>
      </c>
      <c r="J16" s="19" t="s">
        <v>527</v>
      </c>
    </row>
    <row r="17" spans="2:10" x14ac:dyDescent="0.2">
      <c r="B17" s="13" t="s">
        <v>167</v>
      </c>
      <c r="C17" s="15" t="s">
        <v>191</v>
      </c>
      <c r="D17" s="13" t="s">
        <v>105</v>
      </c>
      <c r="E17" s="13">
        <v>4</v>
      </c>
      <c r="F17" s="20">
        <v>4</v>
      </c>
      <c r="G17" s="19">
        <v>375.75330310397692</v>
      </c>
      <c r="H17" s="19">
        <v>2206.87</v>
      </c>
      <c r="I17" s="19" t="s">
        <v>528</v>
      </c>
      <c r="J17" s="19" t="s">
        <v>529</v>
      </c>
    </row>
    <row r="18" spans="2:10" x14ac:dyDescent="0.2">
      <c r="B18" s="13" t="s">
        <v>168</v>
      </c>
      <c r="C18" s="15" t="s">
        <v>192</v>
      </c>
      <c r="D18" s="13" t="s">
        <v>105</v>
      </c>
      <c r="E18" s="13">
        <v>4</v>
      </c>
      <c r="F18" s="18">
        <v>4</v>
      </c>
      <c r="G18" s="19">
        <v>811.72</v>
      </c>
      <c r="H18" s="19">
        <v>840.05</v>
      </c>
      <c r="I18" s="19" t="s">
        <v>530</v>
      </c>
      <c r="J18" s="19" t="s">
        <v>531</v>
      </c>
    </row>
    <row r="19" spans="2:10" x14ac:dyDescent="0.2">
      <c r="B19" s="13" t="s">
        <v>169</v>
      </c>
      <c r="C19" s="15" t="s">
        <v>193</v>
      </c>
      <c r="D19" s="13" t="s">
        <v>105</v>
      </c>
      <c r="E19" s="13">
        <v>4</v>
      </c>
      <c r="F19" s="20">
        <v>4</v>
      </c>
      <c r="G19" s="19">
        <v>185.58</v>
      </c>
      <c r="H19" s="19">
        <v>539.61</v>
      </c>
      <c r="I19" s="19" t="s">
        <v>532</v>
      </c>
      <c r="J19" s="19" t="s">
        <v>533</v>
      </c>
    </row>
    <row r="20" spans="2:10" x14ac:dyDescent="0.2">
      <c r="B20" s="13" t="s">
        <v>170</v>
      </c>
      <c r="C20" s="15" t="s">
        <v>194</v>
      </c>
      <c r="D20" s="13" t="s">
        <v>105</v>
      </c>
      <c r="E20" s="13">
        <v>4</v>
      </c>
      <c r="F20" s="18">
        <v>4</v>
      </c>
      <c r="G20" s="19">
        <v>81.256837334963407</v>
      </c>
      <c r="H20" s="19">
        <v>664.93</v>
      </c>
      <c r="I20" s="19" t="s">
        <v>534</v>
      </c>
      <c r="J20" s="19" t="s">
        <v>535</v>
      </c>
    </row>
    <row r="21" spans="2:10" x14ac:dyDescent="0.2">
      <c r="B21" s="13" t="s">
        <v>172</v>
      </c>
      <c r="C21" s="15" t="s">
        <v>196</v>
      </c>
      <c r="D21" s="13" t="s">
        <v>105</v>
      </c>
      <c r="E21" s="13">
        <v>4</v>
      </c>
      <c r="F21" s="20">
        <v>4</v>
      </c>
      <c r="G21" s="19">
        <v>449.54</v>
      </c>
      <c r="H21" s="19">
        <v>2387.59</v>
      </c>
      <c r="I21" s="19" t="s">
        <v>536</v>
      </c>
      <c r="J21" s="19" t="s">
        <v>537</v>
      </c>
    </row>
    <row r="22" spans="2:10" x14ac:dyDescent="0.2">
      <c r="B22" s="13" t="s">
        <v>173</v>
      </c>
      <c r="C22" s="15" t="s">
        <v>197</v>
      </c>
      <c r="D22" s="13" t="s">
        <v>105</v>
      </c>
      <c r="E22" s="13">
        <v>4</v>
      </c>
      <c r="F22" s="18">
        <v>1</v>
      </c>
      <c r="G22" s="19">
        <v>103.87914302646507</v>
      </c>
      <c r="H22" s="19">
        <v>154</v>
      </c>
      <c r="I22" s="19" t="s">
        <v>538</v>
      </c>
      <c r="J22" s="19" t="s">
        <v>539</v>
      </c>
    </row>
    <row r="23" spans="2:10" x14ac:dyDescent="0.2">
      <c r="B23" s="13" t="s">
        <v>174</v>
      </c>
      <c r="C23" s="16" t="s">
        <v>198</v>
      </c>
      <c r="D23" s="13" t="s">
        <v>105</v>
      </c>
      <c r="E23" s="13">
        <v>4</v>
      </c>
      <c r="F23" s="20">
        <v>4</v>
      </c>
      <c r="G23" s="19">
        <v>92.27</v>
      </c>
      <c r="H23" s="19">
        <v>970</v>
      </c>
      <c r="I23" s="19" t="s">
        <v>540</v>
      </c>
      <c r="J23" s="19" t="s">
        <v>541</v>
      </c>
    </row>
    <row r="24" spans="2:10" x14ac:dyDescent="0.2">
      <c r="B24" s="13" t="s">
        <v>175</v>
      </c>
      <c r="C24" s="16" t="s">
        <v>199</v>
      </c>
      <c r="D24" s="13" t="s">
        <v>107</v>
      </c>
      <c r="E24" s="13">
        <v>1</v>
      </c>
      <c r="F24" s="18">
        <v>1</v>
      </c>
      <c r="G24" s="19">
        <v>35.71</v>
      </c>
      <c r="H24" s="19">
        <v>146</v>
      </c>
      <c r="I24" s="19" t="s">
        <v>542</v>
      </c>
      <c r="J24" s="19" t="s">
        <v>543</v>
      </c>
    </row>
    <row r="25" spans="2:10" x14ac:dyDescent="0.2">
      <c r="B25" s="13" t="s">
        <v>176</v>
      </c>
      <c r="C25" s="16" t="s">
        <v>200</v>
      </c>
      <c r="D25" s="13" t="s">
        <v>107</v>
      </c>
      <c r="E25" s="13">
        <v>1</v>
      </c>
      <c r="F25" s="20">
        <v>1</v>
      </c>
      <c r="G25" s="19">
        <v>57.649359036795083</v>
      </c>
      <c r="H25" s="19">
        <v>85.23</v>
      </c>
      <c r="I25" s="19" t="s">
        <v>544</v>
      </c>
      <c r="J25" s="19" t="s">
        <v>545</v>
      </c>
    </row>
    <row r="26" spans="2:10" x14ac:dyDescent="0.2">
      <c r="B26" s="13" t="s">
        <v>177</v>
      </c>
      <c r="C26" s="16" t="s">
        <v>201</v>
      </c>
      <c r="D26" s="13" t="s">
        <v>107</v>
      </c>
      <c r="E26" s="13">
        <v>1</v>
      </c>
      <c r="F26" s="18">
        <v>1</v>
      </c>
      <c r="G26" s="19">
        <v>12.725156778139404</v>
      </c>
      <c r="H26" s="19">
        <v>18.75</v>
      </c>
      <c r="I26" s="19" t="s">
        <v>546</v>
      </c>
      <c r="J26" s="19" t="s">
        <v>547</v>
      </c>
    </row>
    <row r="27" spans="2:10" x14ac:dyDescent="0.2">
      <c r="B27" s="13" t="s">
        <v>178</v>
      </c>
      <c r="C27" s="16" t="s">
        <v>202</v>
      </c>
      <c r="D27" s="13" t="s">
        <v>107</v>
      </c>
      <c r="E27" s="13">
        <v>1</v>
      </c>
      <c r="F27" s="20">
        <v>1</v>
      </c>
      <c r="G27" s="19">
        <v>40.861172751430097</v>
      </c>
      <c r="H27" s="19">
        <v>59.88</v>
      </c>
      <c r="I27" s="19" t="s">
        <v>548</v>
      </c>
      <c r="J27" s="19" t="s">
        <v>549</v>
      </c>
    </row>
    <row r="28" spans="2:10" x14ac:dyDescent="0.2">
      <c r="B28" s="13" t="s">
        <v>179</v>
      </c>
      <c r="C28" s="16" t="s">
        <v>203</v>
      </c>
      <c r="D28" s="13" t="s">
        <v>107</v>
      </c>
      <c r="E28" s="13">
        <v>1</v>
      </c>
      <c r="F28" s="18">
        <v>1</v>
      </c>
      <c r="G28" s="19">
        <v>11.81316937719075</v>
      </c>
      <c r="H28" s="19">
        <v>26.25</v>
      </c>
      <c r="I28" s="19" t="s">
        <v>550</v>
      </c>
      <c r="J28" s="19" t="s">
        <v>551</v>
      </c>
    </row>
    <row r="29" spans="2:10" x14ac:dyDescent="0.2">
      <c r="B29" s="13" t="s">
        <v>180</v>
      </c>
      <c r="C29" s="16" t="s">
        <v>204</v>
      </c>
      <c r="D29" s="13" t="s">
        <v>107</v>
      </c>
      <c r="E29" s="13">
        <v>1</v>
      </c>
      <c r="F29" s="20">
        <v>6</v>
      </c>
      <c r="G29" s="19">
        <v>189.17</v>
      </c>
      <c r="H29" s="19">
        <v>597</v>
      </c>
      <c r="I29" s="19" t="s">
        <v>552</v>
      </c>
      <c r="J29" s="19" t="s">
        <v>553</v>
      </c>
    </row>
    <row r="30" spans="2:10" x14ac:dyDescent="0.2">
      <c r="B30" s="13" t="s">
        <v>181</v>
      </c>
      <c r="C30" s="16" t="s">
        <v>205</v>
      </c>
      <c r="D30" s="13" t="s">
        <v>107</v>
      </c>
      <c r="E30" s="13">
        <v>1</v>
      </c>
      <c r="F30" s="18" t="e">
        <v>#N/A</v>
      </c>
      <c r="G30" s="19">
        <v>0</v>
      </c>
      <c r="H30" s="19">
        <v>0</v>
      </c>
      <c r="I30" s="19" t="s">
        <v>694</v>
      </c>
      <c r="J30" s="19"/>
    </row>
    <row r="31" spans="2:10" x14ac:dyDescent="0.2">
      <c r="B31" s="13" t="s">
        <v>182</v>
      </c>
      <c r="C31" s="16" t="s">
        <v>206</v>
      </c>
      <c r="D31" s="13" t="s">
        <v>107</v>
      </c>
      <c r="E31" s="13">
        <v>1</v>
      </c>
      <c r="F31" s="20">
        <v>1</v>
      </c>
      <c r="G31" s="19">
        <v>65.341522402783184</v>
      </c>
      <c r="H31" s="19">
        <v>501</v>
      </c>
      <c r="I31" s="19" t="s">
        <v>554</v>
      </c>
      <c r="J31" s="19" t="s">
        <v>555</v>
      </c>
    </row>
    <row r="32" spans="2:10" x14ac:dyDescent="0.2">
      <c r="B32" s="13" t="s">
        <v>183</v>
      </c>
      <c r="C32" s="16" t="s">
        <v>207</v>
      </c>
      <c r="D32" s="13" t="s">
        <v>107</v>
      </c>
      <c r="E32" s="13">
        <v>1</v>
      </c>
      <c r="F32" s="18">
        <v>1</v>
      </c>
      <c r="G32" s="19">
        <v>35.18412858286208</v>
      </c>
      <c r="H32" s="19">
        <v>163</v>
      </c>
      <c r="I32" s="19" t="s">
        <v>556</v>
      </c>
      <c r="J32" s="19" t="s">
        <v>557</v>
      </c>
    </row>
    <row r="33" spans="2:10" x14ac:dyDescent="0.2">
      <c r="B33" s="13" t="s">
        <v>123</v>
      </c>
      <c r="C33" s="16" t="s">
        <v>139</v>
      </c>
      <c r="D33" s="13" t="s">
        <v>107</v>
      </c>
      <c r="E33" s="13">
        <v>1</v>
      </c>
      <c r="F33" s="20">
        <v>1</v>
      </c>
      <c r="G33" s="19">
        <v>23.179165053367669</v>
      </c>
      <c r="H33" s="19">
        <v>62.25</v>
      </c>
      <c r="I33" s="19" t="s">
        <v>558</v>
      </c>
      <c r="J33" s="19" t="s">
        <v>559</v>
      </c>
    </row>
    <row r="34" spans="2:10" x14ac:dyDescent="0.2">
      <c r="B34" s="13" t="s">
        <v>212</v>
      </c>
      <c r="C34" s="15" t="s">
        <v>209</v>
      </c>
      <c r="D34" s="13" t="s">
        <v>107</v>
      </c>
      <c r="E34" s="13">
        <v>1</v>
      </c>
      <c r="F34" s="18">
        <v>1</v>
      </c>
      <c r="G34" s="19">
        <v>106.49023367968347</v>
      </c>
      <c r="H34" s="19">
        <v>201.99</v>
      </c>
      <c r="I34" s="19" t="s">
        <v>560</v>
      </c>
      <c r="J34" s="19" t="s">
        <v>561</v>
      </c>
    </row>
  </sheetData>
  <sheetProtection algorithmName="SHA-512" hashValue="F9SzTWD7qQIxkvjaiHi4UuKggCabprQGD/Hiy2vt42JOf2N75GQm8d2lRoqRQpVtmtTQtF9EMigxHWSHNrZBQA==" saltValue="vXsnS89hi3Eu/PeWOUQG0A==" spinCount="100000" sheet="1" objects="1" scenarios="1"/>
  <mergeCells count="5">
    <mergeCell ref="F2:F3"/>
    <mergeCell ref="G2:J3"/>
    <mergeCell ref="B6:J6"/>
    <mergeCell ref="G8:J8"/>
    <mergeCell ref="G4:H4"/>
  </mergeCells>
  <phoneticPr fontId="7" type="noConversion"/>
  <conditionalFormatting sqref="G4">
    <cfRule type="cellIs" dxfId="11" priority="1" operator="greaterThan">
      <formula>0.95</formula>
    </cfRule>
    <cfRule type="cellIs" dxfId="10" priority="2" operator="lessThan">
      <formula>0.95</formula>
    </cfRule>
  </conditionalFormatting>
  <pageMargins left="0.7" right="0.7" top="0.75" bottom="0.75" header="0.3" footer="0.3"/>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478AC-10F5-4488-A1E9-3C3C5A70C641}">
  <sheetPr codeName="Sheet10">
    <tabColor theme="4"/>
  </sheetPr>
  <dimension ref="B2:J29"/>
  <sheetViews>
    <sheetView showGridLines="0" topLeftCell="C1" workbookViewId="0">
      <pane ySplit="9" topLeftCell="A10" activePane="bottomLeft" state="frozen"/>
      <selection activeCell="C23" sqref="C23:D23"/>
      <selection pane="bottomLeft" activeCell="I29" sqref="I29"/>
    </sheetView>
  </sheetViews>
  <sheetFormatPr defaultColWidth="9.140625" defaultRowHeight="12.75" x14ac:dyDescent="0.2"/>
  <cols>
    <col min="1" max="1" width="4.7109375" style="1" customWidth="1"/>
    <col min="2" max="2" width="17.7109375" style="1" customWidth="1"/>
    <col min="3" max="3" width="48.7109375" style="1" customWidth="1"/>
    <col min="4" max="5" width="9.140625" style="1"/>
    <col min="6" max="6" width="17.85546875" style="1" bestFit="1" customWidth="1"/>
    <col min="7" max="7" width="10.42578125" style="1" customWidth="1"/>
    <col min="8" max="8" width="9.140625" style="1"/>
    <col min="9" max="9" width="17.7109375" style="1" customWidth="1"/>
    <col min="10" max="10" width="48.7109375" style="1" customWidth="1"/>
    <col min="11" max="16384" width="9.140625" style="1"/>
  </cols>
  <sheetData>
    <row r="2" spans="2:10" x14ac:dyDescent="0.2">
      <c r="B2" s="2" t="str">
        <f>Instructions!B2:B3</f>
        <v>RFP 21-2633</v>
      </c>
      <c r="F2" s="26" t="s">
        <v>18</v>
      </c>
      <c r="G2" s="27" t="s">
        <v>710</v>
      </c>
      <c r="H2" s="37"/>
      <c r="I2" s="37"/>
      <c r="J2" s="37"/>
    </row>
    <row r="3" spans="2:10" x14ac:dyDescent="0.2">
      <c r="B3" s="2" t="s">
        <v>0</v>
      </c>
      <c r="F3" s="26"/>
      <c r="G3" s="37"/>
      <c r="H3" s="37"/>
      <c r="I3" s="37"/>
      <c r="J3" s="37"/>
    </row>
    <row r="4" spans="2:10" x14ac:dyDescent="0.2">
      <c r="B4" s="2" t="s">
        <v>11</v>
      </c>
      <c r="F4" s="17" t="s">
        <v>110</v>
      </c>
      <c r="G4" s="38">
        <f>COUNTIF($G$10:$G$29,"&gt;0")/COUNT($G$10:$G$29)</f>
        <v>1</v>
      </c>
      <c r="H4" s="39"/>
    </row>
    <row r="6" spans="2:10" ht="54.75" customHeight="1" x14ac:dyDescent="0.2">
      <c r="B6" s="34" t="s">
        <v>347</v>
      </c>
      <c r="C6" s="34"/>
      <c r="D6" s="34"/>
      <c r="E6" s="34"/>
      <c r="F6" s="34"/>
      <c r="G6" s="34"/>
      <c r="H6" s="34"/>
      <c r="I6" s="34"/>
      <c r="J6" s="34"/>
    </row>
    <row r="8" spans="2:10" x14ac:dyDescent="0.2">
      <c r="G8" s="40" t="s">
        <v>109</v>
      </c>
      <c r="H8" s="40"/>
      <c r="I8" s="40"/>
      <c r="J8" s="40"/>
    </row>
    <row r="9" spans="2:10" ht="39" thickBot="1" x14ac:dyDescent="0.25">
      <c r="B9" s="7" t="s">
        <v>25</v>
      </c>
      <c r="C9" s="8" t="s">
        <v>19</v>
      </c>
      <c r="D9" s="9" t="s">
        <v>20</v>
      </c>
      <c r="E9" s="10" t="s">
        <v>21</v>
      </c>
      <c r="F9" s="8" t="s">
        <v>22</v>
      </c>
      <c r="G9" s="11" t="s">
        <v>23</v>
      </c>
      <c r="H9" s="11" t="s">
        <v>24</v>
      </c>
      <c r="I9" s="8" t="s">
        <v>25</v>
      </c>
      <c r="J9" s="8" t="s">
        <v>26</v>
      </c>
    </row>
    <row r="10" spans="2:10" ht="13.5" thickTop="1" x14ac:dyDescent="0.2">
      <c r="B10" s="12" t="s">
        <v>213</v>
      </c>
      <c r="C10" s="14" t="s">
        <v>230</v>
      </c>
      <c r="D10" s="12" t="s">
        <v>106</v>
      </c>
      <c r="E10" s="12">
        <v>100</v>
      </c>
      <c r="F10" s="18">
        <v>100</v>
      </c>
      <c r="G10" s="19">
        <v>42.287488692846075</v>
      </c>
      <c r="H10" s="19">
        <v>144.9</v>
      </c>
      <c r="I10" s="19" t="s">
        <v>481</v>
      </c>
      <c r="J10" s="19" t="s">
        <v>482</v>
      </c>
    </row>
    <row r="11" spans="2:10" x14ac:dyDescent="0.2">
      <c r="B11" s="13" t="s">
        <v>214</v>
      </c>
      <c r="C11" s="15" t="s">
        <v>231</v>
      </c>
      <c r="D11" s="13" t="s">
        <v>106</v>
      </c>
      <c r="E11" s="13">
        <v>100</v>
      </c>
      <c r="F11" s="20">
        <v>100</v>
      </c>
      <c r="G11" s="19">
        <v>14.774450472835579</v>
      </c>
      <c r="H11" s="19">
        <v>38.5</v>
      </c>
      <c r="I11" s="19" t="s">
        <v>483</v>
      </c>
      <c r="J11" s="19" t="s">
        <v>484</v>
      </c>
    </row>
    <row r="12" spans="2:10" x14ac:dyDescent="0.2">
      <c r="B12" s="13" t="s">
        <v>158</v>
      </c>
      <c r="C12" s="15" t="s">
        <v>159</v>
      </c>
      <c r="D12" s="13" t="s">
        <v>105</v>
      </c>
      <c r="E12" s="13">
        <v>4800</v>
      </c>
      <c r="F12" s="18">
        <v>4800</v>
      </c>
      <c r="G12" s="19">
        <v>209.40398686648871</v>
      </c>
      <c r="H12" s="19">
        <v>734.5</v>
      </c>
      <c r="I12" s="19" t="s">
        <v>564</v>
      </c>
      <c r="J12" s="19" t="s">
        <v>565</v>
      </c>
    </row>
    <row r="13" spans="2:10" x14ac:dyDescent="0.2">
      <c r="B13" s="13" t="s">
        <v>215</v>
      </c>
      <c r="C13" s="15" t="s">
        <v>238</v>
      </c>
      <c r="D13" s="13" t="s">
        <v>105</v>
      </c>
      <c r="E13" s="13">
        <v>1000</v>
      </c>
      <c r="F13" s="20">
        <v>1000</v>
      </c>
      <c r="G13" s="19">
        <v>170.18639170297988</v>
      </c>
      <c r="H13" s="19">
        <v>454</v>
      </c>
      <c r="I13" s="19" t="s">
        <v>485</v>
      </c>
      <c r="J13" s="19" t="s">
        <v>486</v>
      </c>
    </row>
    <row r="14" spans="2:10" x14ac:dyDescent="0.2">
      <c r="B14" s="13" t="s">
        <v>216</v>
      </c>
      <c r="C14" s="15" t="s">
        <v>239</v>
      </c>
      <c r="D14" s="13" t="s">
        <v>105</v>
      </c>
      <c r="E14" s="13">
        <v>1000</v>
      </c>
      <c r="F14" s="18">
        <v>1000</v>
      </c>
      <c r="G14" s="19">
        <v>55.574096556757219</v>
      </c>
      <c r="H14" s="19">
        <v>151</v>
      </c>
      <c r="I14" s="19" t="s">
        <v>487</v>
      </c>
      <c r="J14" s="19" t="s">
        <v>488</v>
      </c>
    </row>
    <row r="15" spans="2:10" x14ac:dyDescent="0.2">
      <c r="B15" s="13" t="s">
        <v>217</v>
      </c>
      <c r="C15" s="15" t="s">
        <v>240</v>
      </c>
      <c r="D15" s="13" t="s">
        <v>106</v>
      </c>
      <c r="E15" s="13">
        <v>500</v>
      </c>
      <c r="F15" s="20">
        <v>500</v>
      </c>
      <c r="G15" s="19">
        <v>77.207607974073738</v>
      </c>
      <c r="H15" s="19">
        <v>125</v>
      </c>
      <c r="I15" s="19" t="s">
        <v>489</v>
      </c>
      <c r="J15" s="19" t="s">
        <v>490</v>
      </c>
    </row>
    <row r="16" spans="2:10" x14ac:dyDescent="0.2">
      <c r="B16" s="13" t="s">
        <v>218</v>
      </c>
      <c r="C16" s="15" t="s">
        <v>232</v>
      </c>
      <c r="D16" s="13" t="s">
        <v>105</v>
      </c>
      <c r="E16" s="13">
        <v>6</v>
      </c>
      <c r="F16" s="18">
        <v>6</v>
      </c>
      <c r="G16" s="19">
        <v>118.48444354547783</v>
      </c>
      <c r="H16" s="19">
        <v>268.5</v>
      </c>
      <c r="I16" s="19" t="s">
        <v>491</v>
      </c>
      <c r="J16" s="19" t="s">
        <v>492</v>
      </c>
    </row>
    <row r="17" spans="2:10" x14ac:dyDescent="0.2">
      <c r="B17" s="13" t="s">
        <v>219</v>
      </c>
      <c r="C17" s="15" t="s">
        <v>241</v>
      </c>
      <c r="D17" s="13" t="s">
        <v>105</v>
      </c>
      <c r="E17" s="13">
        <v>72</v>
      </c>
      <c r="F17" s="20">
        <v>72</v>
      </c>
      <c r="G17" s="19">
        <v>36.456266120776782</v>
      </c>
      <c r="H17" s="19">
        <v>264.12</v>
      </c>
      <c r="I17" s="19" t="s">
        <v>493</v>
      </c>
      <c r="J17" s="19" t="s">
        <v>494</v>
      </c>
    </row>
    <row r="18" spans="2:10" x14ac:dyDescent="0.2">
      <c r="B18" s="13" t="s">
        <v>220</v>
      </c>
      <c r="C18" s="15" t="s">
        <v>233</v>
      </c>
      <c r="D18" s="13" t="s">
        <v>105</v>
      </c>
      <c r="E18" s="13">
        <v>1000</v>
      </c>
      <c r="F18" s="18">
        <v>1000</v>
      </c>
      <c r="G18" s="19">
        <v>50.803410506121828</v>
      </c>
      <c r="H18" s="19">
        <v>200.66</v>
      </c>
      <c r="I18" s="19" t="s">
        <v>495</v>
      </c>
      <c r="J18" s="19" t="s">
        <v>496</v>
      </c>
    </row>
    <row r="19" spans="2:10" x14ac:dyDescent="0.2">
      <c r="B19" s="13" t="s">
        <v>221</v>
      </c>
      <c r="C19" s="15" t="s">
        <v>234</v>
      </c>
      <c r="D19" s="13" t="s">
        <v>105</v>
      </c>
      <c r="E19" s="13">
        <v>12</v>
      </c>
      <c r="F19" s="20">
        <v>12</v>
      </c>
      <c r="G19" s="19">
        <v>27.765587200250163</v>
      </c>
      <c r="H19" s="19">
        <v>101.33</v>
      </c>
      <c r="I19" s="19" t="s">
        <v>497</v>
      </c>
      <c r="J19" s="19" t="s">
        <v>498</v>
      </c>
    </row>
    <row r="20" spans="2:10" x14ac:dyDescent="0.2">
      <c r="B20" s="13" t="s">
        <v>222</v>
      </c>
      <c r="C20" s="15" t="s">
        <v>242</v>
      </c>
      <c r="D20" s="13" t="s">
        <v>106</v>
      </c>
      <c r="E20" s="13">
        <v>1000</v>
      </c>
      <c r="F20" s="18">
        <v>1000</v>
      </c>
      <c r="G20" s="19">
        <v>21.987999916076699</v>
      </c>
      <c r="H20" s="19">
        <v>108.5</v>
      </c>
      <c r="I20" s="19" t="s">
        <v>499</v>
      </c>
      <c r="J20" s="19" t="s">
        <v>500</v>
      </c>
    </row>
    <row r="21" spans="2:10" x14ac:dyDescent="0.2">
      <c r="B21" s="13" t="s">
        <v>223</v>
      </c>
      <c r="C21" s="15" t="s">
        <v>243</v>
      </c>
      <c r="D21" s="13" t="s">
        <v>106</v>
      </c>
      <c r="E21" s="13">
        <v>1000</v>
      </c>
      <c r="F21" s="20">
        <v>1000</v>
      </c>
      <c r="G21" s="19">
        <v>33.526006698608398</v>
      </c>
      <c r="H21" s="19">
        <v>136.82</v>
      </c>
      <c r="I21" s="19" t="s">
        <v>501</v>
      </c>
      <c r="J21" s="19" t="s">
        <v>502</v>
      </c>
    </row>
    <row r="22" spans="2:10" x14ac:dyDescent="0.2">
      <c r="B22" s="13" t="s">
        <v>224</v>
      </c>
      <c r="C22" s="15" t="s">
        <v>244</v>
      </c>
      <c r="D22" s="13" t="s">
        <v>105</v>
      </c>
      <c r="E22" s="13">
        <v>1000</v>
      </c>
      <c r="F22" s="18">
        <v>1000</v>
      </c>
      <c r="G22" s="19">
        <v>29.882803085045932</v>
      </c>
      <c r="H22" s="19">
        <v>133</v>
      </c>
      <c r="I22" s="19" t="s">
        <v>624</v>
      </c>
      <c r="J22" s="19" t="s">
        <v>625</v>
      </c>
    </row>
    <row r="23" spans="2:10" x14ac:dyDescent="0.2">
      <c r="B23" s="13" t="s">
        <v>225</v>
      </c>
      <c r="C23" s="15" t="s">
        <v>245</v>
      </c>
      <c r="D23" s="13" t="s">
        <v>105</v>
      </c>
      <c r="E23" s="13">
        <v>1000</v>
      </c>
      <c r="F23" s="20">
        <v>1000</v>
      </c>
      <c r="G23" s="19">
        <v>25.952736622806999</v>
      </c>
      <c r="H23" s="19">
        <v>162.69999999999999</v>
      </c>
      <c r="I23" s="19" t="s">
        <v>503</v>
      </c>
      <c r="J23" s="19" t="s">
        <v>504</v>
      </c>
    </row>
    <row r="24" spans="2:10" x14ac:dyDescent="0.2">
      <c r="B24" s="13" t="s">
        <v>226</v>
      </c>
      <c r="C24" s="15" t="s">
        <v>246</v>
      </c>
      <c r="D24" s="13" t="s">
        <v>105</v>
      </c>
      <c r="E24" s="13">
        <v>1000</v>
      </c>
      <c r="F24" s="18">
        <v>1000</v>
      </c>
      <c r="G24" s="19">
        <v>20.69690336151508</v>
      </c>
      <c r="H24" s="19">
        <v>106</v>
      </c>
      <c r="I24" s="19" t="s">
        <v>505</v>
      </c>
      <c r="J24" s="19" t="s">
        <v>506</v>
      </c>
    </row>
    <row r="25" spans="2:10" x14ac:dyDescent="0.2">
      <c r="B25" s="13" t="s">
        <v>227</v>
      </c>
      <c r="C25" s="15" t="s">
        <v>235</v>
      </c>
      <c r="D25" s="13" t="s">
        <v>105</v>
      </c>
      <c r="E25" s="13">
        <v>1000</v>
      </c>
      <c r="F25" s="20">
        <v>1000</v>
      </c>
      <c r="G25" s="19">
        <v>49.032882127710501</v>
      </c>
      <c r="H25" s="19">
        <v>177</v>
      </c>
      <c r="I25" s="19" t="s">
        <v>507</v>
      </c>
      <c r="J25" s="19" t="s">
        <v>508</v>
      </c>
    </row>
    <row r="26" spans="2:10" x14ac:dyDescent="0.2">
      <c r="B26" s="13">
        <v>1510</v>
      </c>
      <c r="C26" s="15" t="s">
        <v>236</v>
      </c>
      <c r="D26" s="13" t="s">
        <v>105</v>
      </c>
      <c r="E26" s="13">
        <v>1000</v>
      </c>
      <c r="F26" s="18">
        <v>1000</v>
      </c>
      <c r="G26" s="19">
        <v>30.032001144077327</v>
      </c>
      <c r="H26" s="19">
        <v>110</v>
      </c>
      <c r="I26" s="19" t="s">
        <v>509</v>
      </c>
      <c r="J26" s="19" t="s">
        <v>510</v>
      </c>
    </row>
    <row r="27" spans="2:10" x14ac:dyDescent="0.2">
      <c r="B27" s="13" t="s">
        <v>228</v>
      </c>
      <c r="C27" s="15" t="s">
        <v>247</v>
      </c>
      <c r="D27" s="13" t="s">
        <v>105</v>
      </c>
      <c r="E27" s="13">
        <v>1000</v>
      </c>
      <c r="F27" s="20">
        <v>1000</v>
      </c>
      <c r="G27" s="19">
        <v>20.347485991617415</v>
      </c>
      <c r="H27" s="19">
        <v>115</v>
      </c>
      <c r="I27" s="19" t="s">
        <v>511</v>
      </c>
      <c r="J27" s="19" t="s">
        <v>512</v>
      </c>
    </row>
    <row r="28" spans="2:10" x14ac:dyDescent="0.2">
      <c r="B28" s="13" t="s">
        <v>229</v>
      </c>
      <c r="C28" s="15" t="s">
        <v>237</v>
      </c>
      <c r="D28" s="13" t="s">
        <v>107</v>
      </c>
      <c r="E28" s="13">
        <v>1</v>
      </c>
      <c r="F28" s="18">
        <v>1</v>
      </c>
      <c r="G28" s="19">
        <v>10.6624002456665</v>
      </c>
      <c r="H28" s="19">
        <v>21.87</v>
      </c>
      <c r="I28" s="19" t="s">
        <v>513</v>
      </c>
      <c r="J28" s="19" t="s">
        <v>237</v>
      </c>
    </row>
    <row r="29" spans="2:10" x14ac:dyDescent="0.2">
      <c r="B29" s="13" t="s">
        <v>27</v>
      </c>
      <c r="C29" s="15" t="s">
        <v>69</v>
      </c>
      <c r="D29" s="13" t="s">
        <v>105</v>
      </c>
      <c r="E29" s="13">
        <v>12</v>
      </c>
      <c r="F29" s="20">
        <v>12</v>
      </c>
      <c r="G29" s="19">
        <v>33.657631150829452</v>
      </c>
      <c r="H29" s="19">
        <v>94.63</v>
      </c>
      <c r="I29" s="19" t="s">
        <v>597</v>
      </c>
      <c r="J29" s="19" t="s">
        <v>598</v>
      </c>
    </row>
  </sheetData>
  <sheetProtection algorithmName="SHA-512" hashValue="6s4xmSqBEv/3TQRAyY262/aNZ32Zcm4W1W/dfYWxljMXnWktGDInh9HmjR6Fkfl+eccEW6cMYQQN5ASOhIdSOw==" saltValue="U3GY64LQyY2y0gh0qgyP2Q==" spinCount="100000" sheet="1" objects="1" scenarios="1"/>
  <mergeCells count="5">
    <mergeCell ref="F2:F3"/>
    <mergeCell ref="G2:J3"/>
    <mergeCell ref="B6:J6"/>
    <mergeCell ref="G8:J8"/>
    <mergeCell ref="G4:H4"/>
  </mergeCells>
  <conditionalFormatting sqref="G4">
    <cfRule type="cellIs" dxfId="9" priority="1" operator="greaterThan">
      <formula>0.95</formula>
    </cfRule>
    <cfRule type="cellIs" dxfId="8" priority="2" operator="lessThan">
      <formula>0.95</formula>
    </cfRule>
  </conditionalFormatting>
  <pageMargins left="0.7" right="0.7" top="0.75" bottom="0.75" header="0.3" footer="0.3"/>
  <pageSetup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551B2-EFF6-4D3A-B0AC-5FB7146AF313}">
  <sheetPr codeName="Sheet11">
    <tabColor theme="4"/>
  </sheetPr>
  <dimension ref="B2:J23"/>
  <sheetViews>
    <sheetView showGridLines="0" topLeftCell="C1" workbookViewId="0">
      <pane ySplit="9" topLeftCell="A10" activePane="bottomLeft" state="frozen"/>
      <selection activeCell="C23" sqref="C23:D23"/>
      <selection pane="bottomLeft" activeCell="G11" sqref="G11"/>
    </sheetView>
  </sheetViews>
  <sheetFormatPr defaultColWidth="9.140625" defaultRowHeight="12.75" x14ac:dyDescent="0.2"/>
  <cols>
    <col min="1" max="1" width="4.7109375" style="1" customWidth="1"/>
    <col min="2" max="2" width="17.7109375" style="1" customWidth="1"/>
    <col min="3" max="3" width="48.7109375" style="1" customWidth="1"/>
    <col min="4" max="5" width="9.140625" style="1"/>
    <col min="6" max="6" width="17.85546875" style="1" bestFit="1" customWidth="1"/>
    <col min="7" max="7" width="10.42578125" style="1" customWidth="1"/>
    <col min="8" max="8" width="10.28515625" style="1" bestFit="1" customWidth="1"/>
    <col min="9" max="9" width="17.7109375" style="1" customWidth="1"/>
    <col min="10" max="10" width="48.7109375" style="1" customWidth="1"/>
    <col min="11" max="16384" width="9.140625" style="1"/>
  </cols>
  <sheetData>
    <row r="2" spans="2:10" x14ac:dyDescent="0.2">
      <c r="B2" s="2" t="str">
        <f>Instructions!B2:B3</f>
        <v>RFP 21-2633</v>
      </c>
      <c r="F2" s="26" t="s">
        <v>18</v>
      </c>
      <c r="G2" s="27" t="s">
        <v>710</v>
      </c>
      <c r="H2" s="37"/>
      <c r="I2" s="37"/>
      <c r="J2" s="37"/>
    </row>
    <row r="3" spans="2:10" x14ac:dyDescent="0.2">
      <c r="B3" s="2" t="s">
        <v>0</v>
      </c>
      <c r="F3" s="26"/>
      <c r="G3" s="37"/>
      <c r="H3" s="37"/>
      <c r="I3" s="37"/>
      <c r="J3" s="37"/>
    </row>
    <row r="4" spans="2:10" x14ac:dyDescent="0.2">
      <c r="B4" s="2" t="s">
        <v>12</v>
      </c>
      <c r="F4" s="17" t="s">
        <v>110</v>
      </c>
      <c r="G4" s="38">
        <f>COUNTIF($G$10:$G$23,"&gt;0")/COUNT($G$10:$G$23)</f>
        <v>1</v>
      </c>
      <c r="H4" s="39"/>
    </row>
    <row r="6" spans="2:10" ht="54.75" customHeight="1" x14ac:dyDescent="0.2">
      <c r="B6" s="34" t="s">
        <v>347</v>
      </c>
      <c r="C6" s="34"/>
      <c r="D6" s="34"/>
      <c r="E6" s="34"/>
      <c r="F6" s="34"/>
      <c r="G6" s="34"/>
      <c r="H6" s="34"/>
      <c r="I6" s="34"/>
      <c r="J6" s="34"/>
    </row>
    <row r="8" spans="2:10" x14ac:dyDescent="0.2">
      <c r="G8" s="40" t="s">
        <v>109</v>
      </c>
      <c r="H8" s="40"/>
      <c r="I8" s="40"/>
      <c r="J8" s="40"/>
    </row>
    <row r="9" spans="2:10" ht="39" thickBot="1" x14ac:dyDescent="0.25">
      <c r="B9" s="7" t="s">
        <v>25</v>
      </c>
      <c r="C9" s="8" t="s">
        <v>19</v>
      </c>
      <c r="D9" s="9" t="s">
        <v>20</v>
      </c>
      <c r="E9" s="10" t="s">
        <v>21</v>
      </c>
      <c r="F9" s="8" t="s">
        <v>22</v>
      </c>
      <c r="G9" s="11" t="s">
        <v>23</v>
      </c>
      <c r="H9" s="11" t="s">
        <v>24</v>
      </c>
      <c r="I9" s="8" t="s">
        <v>25</v>
      </c>
      <c r="J9" s="8" t="s">
        <v>26</v>
      </c>
    </row>
    <row r="10" spans="2:10" ht="13.5" thickTop="1" x14ac:dyDescent="0.2">
      <c r="B10" s="12">
        <v>2315</v>
      </c>
      <c r="C10" s="14" t="s">
        <v>259</v>
      </c>
      <c r="D10" s="12" t="s">
        <v>106</v>
      </c>
      <c r="E10" s="12">
        <v>30</v>
      </c>
      <c r="F10" s="18">
        <v>30</v>
      </c>
      <c r="G10" s="19">
        <v>1160.3699999999999</v>
      </c>
      <c r="H10" s="19">
        <v>1455</v>
      </c>
      <c r="I10" s="19" t="s">
        <v>459</v>
      </c>
      <c r="J10" s="19" t="s">
        <v>460</v>
      </c>
    </row>
    <row r="11" spans="2:10" x14ac:dyDescent="0.2">
      <c r="B11" s="13" t="s">
        <v>171</v>
      </c>
      <c r="C11" s="15" t="s">
        <v>195</v>
      </c>
      <c r="D11" s="13" t="s">
        <v>106</v>
      </c>
      <c r="E11" s="13">
        <v>100</v>
      </c>
      <c r="F11" s="20">
        <v>100</v>
      </c>
      <c r="G11" s="19">
        <v>363.35426643648282</v>
      </c>
      <c r="H11" s="19">
        <v>508.5</v>
      </c>
      <c r="I11" s="19" t="s">
        <v>171</v>
      </c>
      <c r="J11" s="19" t="s">
        <v>195</v>
      </c>
    </row>
    <row r="12" spans="2:10" ht="15" x14ac:dyDescent="0.2">
      <c r="B12" s="13" t="s">
        <v>248</v>
      </c>
      <c r="C12" s="15" t="s">
        <v>260</v>
      </c>
      <c r="D12" s="13" t="s">
        <v>108</v>
      </c>
      <c r="E12" s="13">
        <v>100</v>
      </c>
      <c r="F12" s="18">
        <v>12</v>
      </c>
      <c r="G12" s="19">
        <v>301</v>
      </c>
      <c r="H12" s="19">
        <v>301</v>
      </c>
      <c r="I12" s="24">
        <v>4367820</v>
      </c>
      <c r="J12" s="19" t="s">
        <v>702</v>
      </c>
    </row>
    <row r="13" spans="2:10" x14ac:dyDescent="0.2">
      <c r="B13" s="13" t="s">
        <v>249</v>
      </c>
      <c r="C13" s="15" t="s">
        <v>261</v>
      </c>
      <c r="D13" s="13" t="s">
        <v>106</v>
      </c>
      <c r="E13" s="13">
        <v>100</v>
      </c>
      <c r="F13" s="20">
        <v>100</v>
      </c>
      <c r="G13" s="19">
        <v>39.379287328325752</v>
      </c>
      <c r="H13" s="19">
        <v>66.75</v>
      </c>
      <c r="I13" s="19" t="s">
        <v>461</v>
      </c>
      <c r="J13" s="19" t="s">
        <v>462</v>
      </c>
    </row>
    <row r="14" spans="2:10" x14ac:dyDescent="0.2">
      <c r="B14" s="13" t="s">
        <v>250</v>
      </c>
      <c r="C14" s="15" t="s">
        <v>262</v>
      </c>
      <c r="D14" s="13" t="s">
        <v>105</v>
      </c>
      <c r="E14" s="13">
        <v>48</v>
      </c>
      <c r="F14" s="18">
        <v>12</v>
      </c>
      <c r="G14" s="19">
        <v>46.464205618197596</v>
      </c>
      <c r="H14" s="19">
        <v>121</v>
      </c>
      <c r="I14" s="19" t="s">
        <v>463</v>
      </c>
      <c r="J14" s="19" t="s">
        <v>464</v>
      </c>
    </row>
    <row r="15" spans="2:10" x14ac:dyDescent="0.2">
      <c r="B15" s="13">
        <v>6961300</v>
      </c>
      <c r="C15" s="15" t="s">
        <v>263</v>
      </c>
      <c r="D15" s="13" t="s">
        <v>107</v>
      </c>
      <c r="E15" s="13">
        <v>1</v>
      </c>
      <c r="F15" s="20">
        <v>1</v>
      </c>
      <c r="G15" s="19">
        <v>406.69205298790513</v>
      </c>
      <c r="H15" s="19">
        <v>586</v>
      </c>
      <c r="I15" s="19" t="s">
        <v>465</v>
      </c>
      <c r="J15" s="19" t="s">
        <v>466</v>
      </c>
    </row>
    <row r="16" spans="2:10" x14ac:dyDescent="0.2">
      <c r="B16" s="13" t="s">
        <v>251</v>
      </c>
      <c r="C16" s="15" t="s">
        <v>264</v>
      </c>
      <c r="D16" s="13" t="s">
        <v>105</v>
      </c>
      <c r="E16" s="13">
        <v>48</v>
      </c>
      <c r="F16" s="18">
        <v>12</v>
      </c>
      <c r="G16" s="19">
        <v>46.464205618197596</v>
      </c>
      <c r="H16" s="19">
        <v>121</v>
      </c>
      <c r="I16" s="19" t="s">
        <v>463</v>
      </c>
      <c r="J16" s="19" t="s">
        <v>464</v>
      </c>
    </row>
    <row r="17" spans="2:10" x14ac:dyDescent="0.2">
      <c r="B17" s="13" t="s">
        <v>252</v>
      </c>
      <c r="C17" s="15" t="s">
        <v>265</v>
      </c>
      <c r="D17" s="13" t="s">
        <v>106</v>
      </c>
      <c r="E17" s="13">
        <v>100</v>
      </c>
      <c r="F17" s="20">
        <v>100</v>
      </c>
      <c r="G17" s="19">
        <v>295.69350470924837</v>
      </c>
      <c r="H17" s="19">
        <v>476</v>
      </c>
      <c r="I17" s="19" t="s">
        <v>467</v>
      </c>
      <c r="J17" s="19" t="s">
        <v>468</v>
      </c>
    </row>
    <row r="18" spans="2:10" x14ac:dyDescent="0.2">
      <c r="B18" s="13" t="s">
        <v>253</v>
      </c>
      <c r="C18" s="15" t="s">
        <v>266</v>
      </c>
      <c r="D18" s="13" t="s">
        <v>106</v>
      </c>
      <c r="E18" s="13">
        <v>100</v>
      </c>
      <c r="F18" s="18">
        <v>100</v>
      </c>
      <c r="G18" s="19">
        <v>22.325526323073984</v>
      </c>
      <c r="H18" s="19">
        <v>55.75</v>
      </c>
      <c r="I18" s="19" t="s">
        <v>469</v>
      </c>
      <c r="J18" s="19" t="s">
        <v>470</v>
      </c>
    </row>
    <row r="19" spans="2:10" x14ac:dyDescent="0.2">
      <c r="B19" s="13" t="s">
        <v>254</v>
      </c>
      <c r="C19" s="15" t="s">
        <v>267</v>
      </c>
      <c r="D19" s="13" t="s">
        <v>106</v>
      </c>
      <c r="E19" s="13">
        <v>100</v>
      </c>
      <c r="F19" s="20">
        <v>100</v>
      </c>
      <c r="G19" s="19">
        <v>168.35439779927395</v>
      </c>
      <c r="H19" s="19">
        <v>328</v>
      </c>
      <c r="I19" s="19" t="s">
        <v>471</v>
      </c>
      <c r="J19" s="19" t="s">
        <v>472</v>
      </c>
    </row>
    <row r="20" spans="2:10" x14ac:dyDescent="0.2">
      <c r="B20" s="13" t="s">
        <v>255</v>
      </c>
      <c r="C20" s="15" t="s">
        <v>268</v>
      </c>
      <c r="D20" s="13" t="s">
        <v>106</v>
      </c>
      <c r="E20" s="13">
        <v>100</v>
      </c>
      <c r="F20" s="18">
        <v>100</v>
      </c>
      <c r="G20" s="19">
        <v>64.033704392453416</v>
      </c>
      <c r="H20" s="19">
        <v>96</v>
      </c>
      <c r="I20" s="19" t="s">
        <v>473</v>
      </c>
      <c r="J20" s="19" t="s">
        <v>474</v>
      </c>
    </row>
    <row r="21" spans="2:10" x14ac:dyDescent="0.2">
      <c r="B21" s="13" t="s">
        <v>256</v>
      </c>
      <c r="C21" s="15" t="s">
        <v>269</v>
      </c>
      <c r="D21" s="13" t="s">
        <v>106</v>
      </c>
      <c r="E21" s="13">
        <v>100</v>
      </c>
      <c r="F21" s="20">
        <v>100</v>
      </c>
      <c r="G21" s="19">
        <v>43.016336935537794</v>
      </c>
      <c r="H21" s="19">
        <v>79</v>
      </c>
      <c r="I21" s="19" t="s">
        <v>475</v>
      </c>
      <c r="J21" s="19" t="s">
        <v>476</v>
      </c>
    </row>
    <row r="22" spans="2:10" x14ac:dyDescent="0.2">
      <c r="B22" s="13" t="s">
        <v>257</v>
      </c>
      <c r="C22" s="15" t="s">
        <v>270</v>
      </c>
      <c r="D22" s="13" t="s">
        <v>106</v>
      </c>
      <c r="E22" s="13">
        <v>100</v>
      </c>
      <c r="F22" s="18">
        <v>100</v>
      </c>
      <c r="G22" s="19">
        <v>47.788362139627878</v>
      </c>
      <c r="H22" s="19">
        <v>78</v>
      </c>
      <c r="I22" s="19" t="s">
        <v>477</v>
      </c>
      <c r="J22" s="19" t="s">
        <v>478</v>
      </c>
    </row>
    <row r="23" spans="2:10" x14ac:dyDescent="0.2">
      <c r="B23" s="13" t="s">
        <v>258</v>
      </c>
      <c r="C23" s="15" t="s">
        <v>271</v>
      </c>
      <c r="D23" s="13" t="s">
        <v>106</v>
      </c>
      <c r="E23" s="13">
        <v>100</v>
      </c>
      <c r="F23" s="20">
        <v>100</v>
      </c>
      <c r="G23" s="19">
        <v>7.1233732934091556</v>
      </c>
      <c r="H23" s="19">
        <v>13</v>
      </c>
      <c r="I23" s="19" t="s">
        <v>479</v>
      </c>
      <c r="J23" s="19" t="s">
        <v>480</v>
      </c>
    </row>
  </sheetData>
  <sheetProtection algorithmName="SHA-512" hashValue="rYmfaeGSJ98Q87Orx41oK+SL/cslyXAYJimVAPqtC9miJ5CtKMqgPIBOJHQQit7TxipyvhKzs36O23MjhXnzdg==" saltValue="8HDdseUVPF781ZfiKgrP8w==" spinCount="100000" sheet="1" objects="1" scenarios="1"/>
  <mergeCells count="5">
    <mergeCell ref="F2:F3"/>
    <mergeCell ref="G2:J3"/>
    <mergeCell ref="B6:J6"/>
    <mergeCell ref="G8:J8"/>
    <mergeCell ref="G4:H4"/>
  </mergeCells>
  <conditionalFormatting sqref="G4">
    <cfRule type="cellIs" dxfId="7" priority="1" operator="greaterThan">
      <formula>0.95</formula>
    </cfRule>
    <cfRule type="cellIs" dxfId="6" priority="2" operator="lessThan">
      <formula>0.95</formula>
    </cfRule>
  </conditionalFormatting>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E5B61-73D3-442C-840A-96B26CA336D1}">
  <sheetPr codeName="Sheet12">
    <tabColor theme="4"/>
  </sheetPr>
  <dimension ref="B2:J32"/>
  <sheetViews>
    <sheetView showGridLines="0" zoomScaleNormal="100" workbookViewId="0">
      <pane ySplit="9" topLeftCell="A10" activePane="bottomLeft" state="frozen"/>
      <selection activeCell="C23" sqref="C23:D23"/>
      <selection pane="bottomLeft" activeCell="F11" sqref="F11"/>
    </sheetView>
  </sheetViews>
  <sheetFormatPr defaultColWidth="9.140625" defaultRowHeight="12.75" x14ac:dyDescent="0.2"/>
  <cols>
    <col min="1" max="1" width="4.7109375" style="1" customWidth="1"/>
    <col min="2" max="2" width="17.7109375" style="1" customWidth="1"/>
    <col min="3" max="3" width="48.7109375" style="1" customWidth="1"/>
    <col min="4" max="5" width="9.140625" style="1"/>
    <col min="6" max="6" width="17.85546875" style="1" bestFit="1" customWidth="1"/>
    <col min="7" max="7" width="10.42578125" style="1" customWidth="1"/>
    <col min="8" max="8" width="9.140625" style="1"/>
    <col min="9" max="9" width="17.7109375" style="1" customWidth="1"/>
    <col min="10" max="10" width="48.7109375" style="1" customWidth="1"/>
    <col min="11" max="16384" width="9.140625" style="1"/>
  </cols>
  <sheetData>
    <row r="2" spans="2:10" x14ac:dyDescent="0.2">
      <c r="B2" s="2" t="str">
        <f>Instructions!B2:B3</f>
        <v>RFP 21-2633</v>
      </c>
      <c r="F2" s="26" t="s">
        <v>18</v>
      </c>
      <c r="G2" s="27" t="s">
        <v>710</v>
      </c>
      <c r="H2" s="37"/>
      <c r="I2" s="37"/>
      <c r="J2" s="37"/>
    </row>
    <row r="3" spans="2:10" x14ac:dyDescent="0.2">
      <c r="B3" s="2" t="s">
        <v>0</v>
      </c>
      <c r="F3" s="26"/>
      <c r="G3" s="37"/>
      <c r="H3" s="37"/>
      <c r="I3" s="37"/>
      <c r="J3" s="37"/>
    </row>
    <row r="4" spans="2:10" x14ac:dyDescent="0.2">
      <c r="B4" s="2" t="s">
        <v>345</v>
      </c>
      <c r="F4" s="17" t="s">
        <v>110</v>
      </c>
      <c r="G4" s="38">
        <f>COUNTIF($G$10:$G$32,"&gt;0")/COUNT($G$10:$G$32)</f>
        <v>1</v>
      </c>
      <c r="H4" s="39"/>
    </row>
    <row r="6" spans="2:10" ht="54.75" customHeight="1" x14ac:dyDescent="0.2">
      <c r="B6" s="34" t="s">
        <v>347</v>
      </c>
      <c r="C6" s="34"/>
      <c r="D6" s="34"/>
      <c r="E6" s="34"/>
      <c r="F6" s="34"/>
      <c r="G6" s="34"/>
      <c r="H6" s="34"/>
      <c r="I6" s="34"/>
      <c r="J6" s="34"/>
    </row>
    <row r="8" spans="2:10" x14ac:dyDescent="0.2">
      <c r="G8" s="40" t="s">
        <v>109</v>
      </c>
      <c r="H8" s="40"/>
      <c r="I8" s="40"/>
      <c r="J8" s="40"/>
    </row>
    <row r="9" spans="2:10" ht="39" thickBot="1" x14ac:dyDescent="0.25">
      <c r="B9" s="7" t="s">
        <v>25</v>
      </c>
      <c r="C9" s="8" t="s">
        <v>19</v>
      </c>
      <c r="D9" s="9" t="s">
        <v>20</v>
      </c>
      <c r="E9" s="10" t="s">
        <v>21</v>
      </c>
      <c r="F9" s="8" t="s">
        <v>22</v>
      </c>
      <c r="G9" s="11" t="s">
        <v>23</v>
      </c>
      <c r="H9" s="11" t="s">
        <v>24</v>
      </c>
      <c r="I9" s="8" t="s">
        <v>25</v>
      </c>
      <c r="J9" s="8" t="s">
        <v>26</v>
      </c>
    </row>
    <row r="10" spans="2:10" ht="26.25" thickTop="1" x14ac:dyDescent="0.2">
      <c r="B10" s="13">
        <v>34155</v>
      </c>
      <c r="C10" s="15" t="s">
        <v>292</v>
      </c>
      <c r="D10" s="13" t="s">
        <v>105</v>
      </c>
      <c r="E10" s="13">
        <v>60</v>
      </c>
      <c r="F10" s="20">
        <v>16800</v>
      </c>
      <c r="G10" s="19">
        <v>206.90324772959153</v>
      </c>
      <c r="H10" s="19">
        <v>364.1</v>
      </c>
      <c r="I10" s="19" t="s">
        <v>621</v>
      </c>
      <c r="J10" s="19" t="s">
        <v>426</v>
      </c>
    </row>
    <row r="11" spans="2:10" x14ac:dyDescent="0.2">
      <c r="B11" s="13" t="s">
        <v>274</v>
      </c>
      <c r="C11" s="15" t="s">
        <v>311</v>
      </c>
      <c r="D11" s="13" t="s">
        <v>105</v>
      </c>
      <c r="E11" s="13">
        <v>500</v>
      </c>
      <c r="F11" s="18">
        <v>50</v>
      </c>
      <c r="G11" s="19">
        <v>34.167334114641683</v>
      </c>
      <c r="H11" s="19">
        <v>57.5</v>
      </c>
      <c r="I11" s="19" t="s">
        <v>423</v>
      </c>
      <c r="J11" s="19" t="s">
        <v>424</v>
      </c>
    </row>
    <row r="12" spans="2:10" ht="25.5" x14ac:dyDescent="0.2">
      <c r="B12" s="13">
        <v>34256</v>
      </c>
      <c r="C12" s="15" t="s">
        <v>294</v>
      </c>
      <c r="D12" s="13" t="s">
        <v>156</v>
      </c>
      <c r="E12" s="13">
        <v>15</v>
      </c>
      <c r="F12" s="20">
        <v>15</v>
      </c>
      <c r="G12" s="19">
        <v>168.14571797847685</v>
      </c>
      <c r="H12" s="19">
        <v>283.36</v>
      </c>
      <c r="I12" s="19" t="s">
        <v>425</v>
      </c>
      <c r="J12" s="19" t="s">
        <v>426</v>
      </c>
    </row>
    <row r="13" spans="2:10" x14ac:dyDescent="0.2">
      <c r="B13" s="13" t="s">
        <v>275</v>
      </c>
      <c r="C13" s="15" t="s">
        <v>310</v>
      </c>
      <c r="D13" s="13" t="s">
        <v>105</v>
      </c>
      <c r="E13" s="13">
        <v>1200</v>
      </c>
      <c r="F13" s="18">
        <v>200</v>
      </c>
      <c r="G13" s="19">
        <v>65.409429768153615</v>
      </c>
      <c r="H13" s="19">
        <v>109.8</v>
      </c>
      <c r="I13" s="19" t="s">
        <v>427</v>
      </c>
      <c r="J13" s="19" t="s">
        <v>428</v>
      </c>
    </row>
    <row r="14" spans="2:10" x14ac:dyDescent="0.2">
      <c r="B14" s="13" t="s">
        <v>276</v>
      </c>
      <c r="C14" s="15" t="s">
        <v>309</v>
      </c>
      <c r="D14" s="13" t="s">
        <v>106</v>
      </c>
      <c r="E14" s="13">
        <v>6</v>
      </c>
      <c r="F14" s="20">
        <v>6</v>
      </c>
      <c r="G14" s="19">
        <v>19.986547470092798</v>
      </c>
      <c r="H14" s="19">
        <v>147</v>
      </c>
      <c r="I14" s="19" t="s">
        <v>429</v>
      </c>
      <c r="J14" s="19" t="s">
        <v>430</v>
      </c>
    </row>
    <row r="15" spans="2:10" x14ac:dyDescent="0.2">
      <c r="B15" s="13" t="s">
        <v>277</v>
      </c>
      <c r="C15" s="15" t="s">
        <v>295</v>
      </c>
      <c r="D15" s="13" t="s">
        <v>106</v>
      </c>
      <c r="E15" s="13">
        <v>10</v>
      </c>
      <c r="F15" s="18">
        <v>10</v>
      </c>
      <c r="G15" s="19">
        <v>13.398197766776359</v>
      </c>
      <c r="H15" s="19">
        <v>45.5</v>
      </c>
      <c r="I15" s="19" t="s">
        <v>514</v>
      </c>
      <c r="J15" s="19" t="s">
        <v>711</v>
      </c>
    </row>
    <row r="16" spans="2:10" x14ac:dyDescent="0.2">
      <c r="B16" s="13" t="s">
        <v>278</v>
      </c>
      <c r="C16" s="15" t="s">
        <v>308</v>
      </c>
      <c r="D16" s="13" t="s">
        <v>106</v>
      </c>
      <c r="E16" s="13">
        <v>6</v>
      </c>
      <c r="F16" s="20">
        <v>6</v>
      </c>
      <c r="G16" s="19">
        <v>24.7578573226929</v>
      </c>
      <c r="H16" s="19">
        <v>94</v>
      </c>
      <c r="I16" s="19" t="s">
        <v>431</v>
      </c>
      <c r="J16" s="19" t="s">
        <v>432</v>
      </c>
    </row>
    <row r="17" spans="2:10" x14ac:dyDescent="0.2">
      <c r="B17" s="13" t="s">
        <v>44</v>
      </c>
      <c r="C17" s="15" t="s">
        <v>297</v>
      </c>
      <c r="D17" s="13" t="s">
        <v>106</v>
      </c>
      <c r="E17" s="13">
        <v>1000</v>
      </c>
      <c r="F17" s="18">
        <v>1000</v>
      </c>
      <c r="G17" s="19">
        <v>11.108971340555575</v>
      </c>
      <c r="H17" s="19">
        <v>23.2</v>
      </c>
      <c r="I17" s="19" t="s">
        <v>626</v>
      </c>
      <c r="J17" s="19" t="s">
        <v>627</v>
      </c>
    </row>
    <row r="18" spans="2:10" x14ac:dyDescent="0.2">
      <c r="B18" s="13" t="s">
        <v>280</v>
      </c>
      <c r="C18" s="15" t="s">
        <v>298</v>
      </c>
      <c r="D18" s="13" t="s">
        <v>106</v>
      </c>
      <c r="E18" s="13">
        <v>10</v>
      </c>
      <c r="F18" s="20">
        <v>10</v>
      </c>
      <c r="G18" s="19">
        <v>5.1643760041807649</v>
      </c>
      <c r="H18" s="19">
        <v>89</v>
      </c>
      <c r="I18" s="19" t="s">
        <v>122</v>
      </c>
      <c r="J18" s="19" t="s">
        <v>138</v>
      </c>
    </row>
    <row r="19" spans="2:10" x14ac:dyDescent="0.2">
      <c r="B19" s="13" t="s">
        <v>281</v>
      </c>
      <c r="C19" s="15" t="s">
        <v>299</v>
      </c>
      <c r="D19" s="13" t="s">
        <v>106</v>
      </c>
      <c r="E19" s="13">
        <v>10</v>
      </c>
      <c r="F19" s="18">
        <v>10</v>
      </c>
      <c r="G19" s="19">
        <v>20.994360248065696</v>
      </c>
      <c r="H19" s="19">
        <v>116</v>
      </c>
      <c r="I19" s="19" t="s">
        <v>433</v>
      </c>
      <c r="J19" s="19" t="s">
        <v>434</v>
      </c>
    </row>
    <row r="20" spans="2:10" x14ac:dyDescent="0.2">
      <c r="B20" s="13" t="s">
        <v>282</v>
      </c>
      <c r="C20" s="15" t="s">
        <v>312</v>
      </c>
      <c r="D20" s="13" t="s">
        <v>105</v>
      </c>
      <c r="E20" s="13">
        <v>10</v>
      </c>
      <c r="F20" s="20">
        <v>200</v>
      </c>
      <c r="G20" s="19">
        <v>38.19233162755441</v>
      </c>
      <c r="H20" s="19">
        <v>63.38</v>
      </c>
      <c r="I20" s="19" t="s">
        <v>435</v>
      </c>
      <c r="J20" s="19" t="s">
        <v>436</v>
      </c>
    </row>
    <row r="21" spans="2:10" x14ac:dyDescent="0.2">
      <c r="B21" s="13" t="s">
        <v>283</v>
      </c>
      <c r="C21" s="15" t="s">
        <v>300</v>
      </c>
      <c r="D21" s="13" t="s">
        <v>106</v>
      </c>
      <c r="E21" s="13">
        <v>1000</v>
      </c>
      <c r="F21" s="18">
        <v>1000</v>
      </c>
      <c r="G21" s="19">
        <v>10.113385071188715</v>
      </c>
      <c r="H21" s="19">
        <v>31</v>
      </c>
      <c r="I21" s="19" t="s">
        <v>437</v>
      </c>
      <c r="J21" s="19" t="s">
        <v>438</v>
      </c>
    </row>
    <row r="22" spans="2:10" x14ac:dyDescent="0.2">
      <c r="B22" s="13" t="s">
        <v>284</v>
      </c>
      <c r="C22" s="15" t="s">
        <v>301</v>
      </c>
      <c r="D22" s="13" t="s">
        <v>105</v>
      </c>
      <c r="E22" s="13">
        <v>30</v>
      </c>
      <c r="F22" s="20">
        <v>30</v>
      </c>
      <c r="G22" s="19">
        <v>29.136313438415499</v>
      </c>
      <c r="H22" s="19">
        <v>35.450000000000003</v>
      </c>
      <c r="I22" s="19" t="s">
        <v>439</v>
      </c>
      <c r="J22" s="19" t="s">
        <v>440</v>
      </c>
    </row>
    <row r="23" spans="2:10" x14ac:dyDescent="0.2">
      <c r="B23" s="13" t="s">
        <v>285</v>
      </c>
      <c r="C23" s="15" t="s">
        <v>302</v>
      </c>
      <c r="D23" s="13" t="s">
        <v>105</v>
      </c>
      <c r="E23" s="13">
        <v>30</v>
      </c>
      <c r="F23" s="18">
        <v>30</v>
      </c>
      <c r="G23" s="19">
        <v>35.6350002288818</v>
      </c>
      <c r="H23" s="19">
        <v>36.36</v>
      </c>
      <c r="I23" s="19" t="s">
        <v>441</v>
      </c>
      <c r="J23" s="19" t="s">
        <v>442</v>
      </c>
    </row>
    <row r="24" spans="2:10" x14ac:dyDescent="0.2">
      <c r="B24" s="13" t="s">
        <v>286</v>
      </c>
      <c r="C24" s="15" t="s">
        <v>303</v>
      </c>
      <c r="D24" s="13" t="s">
        <v>105</v>
      </c>
      <c r="E24" s="13">
        <v>30</v>
      </c>
      <c r="F24" s="20">
        <v>30</v>
      </c>
      <c r="G24" s="19">
        <v>31.7700004577637</v>
      </c>
      <c r="H24" s="19">
        <v>38.18</v>
      </c>
      <c r="I24" s="19" t="s">
        <v>443</v>
      </c>
      <c r="J24" s="19" t="s">
        <v>444</v>
      </c>
    </row>
    <row r="25" spans="2:10" x14ac:dyDescent="0.2">
      <c r="B25" s="13" t="s">
        <v>287</v>
      </c>
      <c r="C25" s="15" t="s">
        <v>304</v>
      </c>
      <c r="D25" s="13" t="s">
        <v>105</v>
      </c>
      <c r="E25" s="13">
        <v>30</v>
      </c>
      <c r="F25" s="18">
        <v>30</v>
      </c>
      <c r="G25" s="19">
        <v>36.055000305175803</v>
      </c>
      <c r="H25" s="19">
        <v>39.090000000000003</v>
      </c>
      <c r="I25" s="19" t="s">
        <v>445</v>
      </c>
      <c r="J25" s="19" t="s">
        <v>446</v>
      </c>
    </row>
    <row r="26" spans="2:10" x14ac:dyDescent="0.2">
      <c r="B26" s="13" t="s">
        <v>288</v>
      </c>
      <c r="C26" s="15" t="s">
        <v>305</v>
      </c>
      <c r="D26" s="13" t="s">
        <v>105</v>
      </c>
      <c r="E26" s="13">
        <v>30</v>
      </c>
      <c r="F26" s="20">
        <v>30</v>
      </c>
      <c r="G26" s="19">
        <v>40</v>
      </c>
      <c r="H26" s="19">
        <v>40</v>
      </c>
      <c r="I26" s="19" t="s">
        <v>447</v>
      </c>
      <c r="J26" s="19" t="s">
        <v>448</v>
      </c>
    </row>
    <row r="27" spans="2:10" x14ac:dyDescent="0.2">
      <c r="B27" s="13" t="s">
        <v>289</v>
      </c>
      <c r="C27" s="15" t="s">
        <v>306</v>
      </c>
      <c r="D27" s="13" t="s">
        <v>105</v>
      </c>
      <c r="E27" s="13">
        <v>30</v>
      </c>
      <c r="F27" s="18">
        <v>30</v>
      </c>
      <c r="G27" s="19">
        <v>40.909999999999997</v>
      </c>
      <c r="H27" s="19">
        <v>40.909999999999997</v>
      </c>
      <c r="I27" s="19" t="s">
        <v>449</v>
      </c>
      <c r="J27" s="19" t="s">
        <v>450</v>
      </c>
    </row>
    <row r="28" spans="2:10" x14ac:dyDescent="0.2">
      <c r="B28" s="13" t="s">
        <v>290</v>
      </c>
      <c r="C28" s="15" t="s">
        <v>307</v>
      </c>
      <c r="D28" s="13" t="s">
        <v>105</v>
      </c>
      <c r="E28" s="13">
        <v>30</v>
      </c>
      <c r="F28" s="20">
        <v>30</v>
      </c>
      <c r="G28" s="19">
        <v>42.279998779296903</v>
      </c>
      <c r="H28" s="19">
        <v>43.18</v>
      </c>
      <c r="I28" s="19" t="s">
        <v>451</v>
      </c>
      <c r="J28" s="19" t="s">
        <v>452</v>
      </c>
    </row>
    <row r="29" spans="2:10" x14ac:dyDescent="0.2">
      <c r="B29" s="13" t="s">
        <v>367</v>
      </c>
      <c r="C29" s="15" t="s">
        <v>368</v>
      </c>
      <c r="D29" s="13" t="s">
        <v>107</v>
      </c>
      <c r="E29" s="13">
        <v>1</v>
      </c>
      <c r="F29" s="18">
        <v>100</v>
      </c>
      <c r="G29" s="19">
        <v>166.370002746582</v>
      </c>
      <c r="H29" s="19">
        <v>263.20999999999998</v>
      </c>
      <c r="I29" s="19" t="s">
        <v>453</v>
      </c>
      <c r="J29" s="19" t="s">
        <v>454</v>
      </c>
    </row>
    <row r="30" spans="2:10" ht="25.5" x14ac:dyDescent="0.2">
      <c r="B30" s="13" t="s">
        <v>369</v>
      </c>
      <c r="C30" s="15" t="s">
        <v>370</v>
      </c>
      <c r="D30" s="13" t="s">
        <v>107</v>
      </c>
      <c r="E30" s="13">
        <v>1</v>
      </c>
      <c r="F30" s="20">
        <v>12</v>
      </c>
      <c r="G30" s="19">
        <v>75.335002899169893</v>
      </c>
      <c r="H30" s="19">
        <v>86.62</v>
      </c>
      <c r="I30" s="19" t="s">
        <v>455</v>
      </c>
      <c r="J30" s="19" t="s">
        <v>456</v>
      </c>
    </row>
    <row r="31" spans="2:10" ht="25.5" x14ac:dyDescent="0.2">
      <c r="B31" s="13">
        <v>1045092</v>
      </c>
      <c r="C31" s="15" t="s">
        <v>379</v>
      </c>
      <c r="D31" s="13" t="s">
        <v>107</v>
      </c>
      <c r="E31" s="13">
        <v>1</v>
      </c>
      <c r="F31" s="18">
        <v>1</v>
      </c>
      <c r="G31" s="19">
        <v>43</v>
      </c>
      <c r="H31" s="19">
        <v>69.5</v>
      </c>
      <c r="I31" s="19" t="s">
        <v>457</v>
      </c>
      <c r="J31" s="19" t="s">
        <v>458</v>
      </c>
    </row>
    <row r="32" spans="2:10" ht="25.5" x14ac:dyDescent="0.2">
      <c r="B32" s="13">
        <v>463942</v>
      </c>
      <c r="C32" s="15" t="s">
        <v>380</v>
      </c>
      <c r="D32" s="13" t="s">
        <v>107</v>
      </c>
      <c r="E32" s="13">
        <v>1</v>
      </c>
      <c r="F32" s="20">
        <v>1</v>
      </c>
      <c r="G32" s="19">
        <v>13.440000200271646</v>
      </c>
      <c r="H32" s="19">
        <v>11.55</v>
      </c>
      <c r="I32" s="21" t="s">
        <v>695</v>
      </c>
      <c r="J32" s="19" t="s">
        <v>703</v>
      </c>
    </row>
  </sheetData>
  <sheetProtection algorithmName="SHA-512" hashValue="FL8vMGlm72qQRusS+pJdpOaOQmv27OBTTHaFajNo1TFqIl8spYzDx/LyOAbiq/PO7xYApKGmGQ+6VlChdjPudA==" saltValue="AISDnylmqxYhcgn5oSfHUQ==" spinCount="100000" sheet="1" objects="1" scenarios="1"/>
  <mergeCells count="5">
    <mergeCell ref="F2:F3"/>
    <mergeCell ref="G2:J3"/>
    <mergeCell ref="B6:J6"/>
    <mergeCell ref="G8:J8"/>
    <mergeCell ref="G4:H4"/>
  </mergeCells>
  <phoneticPr fontId="7" type="noConversion"/>
  <conditionalFormatting sqref="G4">
    <cfRule type="cellIs" dxfId="5" priority="1" operator="greaterThan">
      <formula>0.95</formula>
    </cfRule>
    <cfRule type="cellIs" dxfId="4" priority="2" operator="lessThan">
      <formula>0.95</formula>
    </cfRule>
  </conditionalFormatting>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Instructions</vt:lpstr>
      <vt:lpstr>1. Non-MB Discounts</vt:lpstr>
      <vt:lpstr>2. Lab Consumable MB</vt:lpstr>
      <vt:lpstr>3. Biologicals MB</vt:lpstr>
      <vt:lpstr>4. Equipment &amp; Furniture MB</vt:lpstr>
      <vt:lpstr>6. Lab Chemicals MB</vt:lpstr>
      <vt:lpstr>9. Labware MB</vt:lpstr>
      <vt:lpstr>10. Lab Filtration MB</vt:lpstr>
      <vt:lpstr>11. Safety Equip. MB</vt:lpstr>
      <vt:lpstr>12.Testing &amp; Particle Sizing MB</vt:lpstr>
      <vt:lpstr>13. Sample Collection MB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2020-09-16T21:57:02Z</dcterms:created>
  <dcterms:modified xsi:type="dcterms:W3CDTF">2020-12-22T15:48:39Z</dcterms:modified>
</cp:coreProperties>
</file>